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u02607\Documents\Rozpočet 2019 - 2021 schválený\"/>
    </mc:Choice>
  </mc:AlternateContent>
  <bookViews>
    <workbookView xWindow="0" yWindow="0" windowWidth="19200" windowHeight="7340" activeTab="1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207" i="2" l="1"/>
  <c r="G207" i="2" s="1"/>
  <c r="F206" i="2"/>
  <c r="G206" i="2" s="1"/>
  <c r="F205" i="2"/>
  <c r="G205" i="2" s="1"/>
  <c r="E204" i="2"/>
  <c r="E215" i="2" s="1"/>
  <c r="F203" i="2"/>
  <c r="G203" i="2" s="1"/>
  <c r="F202" i="2"/>
  <c r="G202" i="2" s="1"/>
  <c r="F201" i="2"/>
  <c r="G201" i="2" s="1"/>
  <c r="F200" i="2"/>
  <c r="G200" i="2" s="1"/>
  <c r="F199" i="2"/>
  <c r="F204" i="2" l="1"/>
  <c r="F212" i="2" s="1"/>
  <c r="G199" i="2"/>
  <c r="G204" i="2" s="1"/>
  <c r="E209" i="2"/>
  <c r="E212" i="2"/>
  <c r="E213" i="2"/>
  <c r="E211" i="2"/>
  <c r="E216" i="2"/>
  <c r="E210" i="2"/>
  <c r="F174" i="2"/>
  <c r="G174" i="2" s="1"/>
  <c r="F173" i="2"/>
  <c r="G173" i="2" s="1"/>
  <c r="F172" i="2"/>
  <c r="G172" i="2" s="1"/>
  <c r="E170" i="2"/>
  <c r="E182" i="2" s="1"/>
  <c r="G168" i="2"/>
  <c r="F167" i="2"/>
  <c r="F170" i="2" s="1"/>
  <c r="G136" i="2"/>
  <c r="G138" i="2"/>
  <c r="G137" i="2"/>
  <c r="F108" i="2"/>
  <c r="G108" i="2" s="1"/>
  <c r="F107" i="2"/>
  <c r="G107" i="2" s="1"/>
  <c r="F106" i="2"/>
  <c r="F105" i="2"/>
  <c r="G105" i="2" s="1"/>
  <c r="F104" i="2"/>
  <c r="G104" i="2" s="1"/>
  <c r="F103" i="2"/>
  <c r="G103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20" i="2"/>
  <c r="G20" i="2" s="1"/>
  <c r="F19" i="2"/>
  <c r="G19" i="2" s="1"/>
  <c r="F18" i="2"/>
  <c r="G18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213" i="2" l="1"/>
  <c r="F211" i="2"/>
  <c r="F210" i="2"/>
  <c r="F216" i="2"/>
  <c r="F215" i="2"/>
  <c r="F209" i="2"/>
  <c r="E208" i="2"/>
  <c r="E217" i="2" s="1"/>
  <c r="G212" i="2"/>
  <c r="G213" i="2"/>
  <c r="G209" i="2"/>
  <c r="G215" i="2"/>
  <c r="G210" i="2"/>
  <c r="G216" i="2"/>
  <c r="G211" i="2"/>
  <c r="G167" i="2"/>
  <c r="G170" i="2" s="1"/>
  <c r="G183" i="2" s="1"/>
  <c r="F183" i="2"/>
  <c r="F178" i="2"/>
  <c r="F179" i="2"/>
  <c r="F180" i="2"/>
  <c r="F176" i="2"/>
  <c r="F182" i="2"/>
  <c r="F177" i="2"/>
  <c r="E179" i="2"/>
  <c r="E178" i="2"/>
  <c r="E183" i="2"/>
  <c r="E176" i="2"/>
  <c r="E180" i="2"/>
  <c r="E177" i="2"/>
  <c r="E232" i="2"/>
  <c r="F232" i="2"/>
  <c r="G232" i="2"/>
  <c r="E234" i="2"/>
  <c r="F234" i="2"/>
  <c r="G234" i="2"/>
  <c r="G240" i="2"/>
  <c r="F143" i="2"/>
  <c r="G143" i="2" s="1"/>
  <c r="F142" i="2"/>
  <c r="G142" i="2" s="1"/>
  <c r="F141" i="2"/>
  <c r="G141" i="2" s="1"/>
  <c r="E139" i="2"/>
  <c r="E151" i="2" s="1"/>
  <c r="F135" i="2"/>
  <c r="G135" i="2" s="1"/>
  <c r="F113" i="2"/>
  <c r="G113" i="2" s="1"/>
  <c r="F112" i="2"/>
  <c r="G112" i="2" s="1"/>
  <c r="F111" i="2"/>
  <c r="G111" i="2" s="1"/>
  <c r="G106" i="2"/>
  <c r="F102" i="2"/>
  <c r="G102" i="2" s="1"/>
  <c r="F82" i="2"/>
  <c r="G82" i="2" s="1"/>
  <c r="F81" i="2"/>
  <c r="G81" i="2" s="1"/>
  <c r="F80" i="2"/>
  <c r="G80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38" i="2"/>
  <c r="G38" i="2" s="1"/>
  <c r="F49" i="2"/>
  <c r="G49" i="2" s="1"/>
  <c r="F48" i="2"/>
  <c r="G48" i="2" s="1"/>
  <c r="F47" i="2"/>
  <c r="F7" i="2"/>
  <c r="G7" i="2" s="1"/>
  <c r="G177" i="2" l="1"/>
  <c r="F208" i="2"/>
  <c r="F217" i="2" s="1"/>
  <c r="G208" i="2"/>
  <c r="G217" i="2" s="1"/>
  <c r="G179" i="2"/>
  <c r="G178" i="2"/>
  <c r="G176" i="2"/>
  <c r="G180" i="2"/>
  <c r="G182" i="2"/>
  <c r="E175" i="2"/>
  <c r="E184" i="2" s="1"/>
  <c r="F175" i="2"/>
  <c r="F184" i="2" s="1"/>
  <c r="G139" i="2"/>
  <c r="G47" i="2"/>
  <c r="F139" i="2"/>
  <c r="E149" i="2"/>
  <c r="E145" i="2"/>
  <c r="E148" i="2"/>
  <c r="E147" i="2"/>
  <c r="E152" i="2"/>
  <c r="E146" i="2"/>
  <c r="G45" i="2"/>
  <c r="F45" i="2"/>
  <c r="E109" i="2"/>
  <c r="E119" i="2" s="1"/>
  <c r="E79" i="2"/>
  <c r="E87" i="2" s="1"/>
  <c r="E16" i="2"/>
  <c r="G175" i="2" l="1"/>
  <c r="G184" i="2" s="1"/>
  <c r="F151" i="2"/>
  <c r="F146" i="2"/>
  <c r="F149" i="2"/>
  <c r="F145" i="2"/>
  <c r="F147" i="2"/>
  <c r="F148" i="2"/>
  <c r="F152" i="2"/>
  <c r="G152" i="2"/>
  <c r="G147" i="2"/>
  <c r="G148" i="2"/>
  <c r="G151" i="2"/>
  <c r="G146" i="2"/>
  <c r="G149" i="2"/>
  <c r="G145" i="2"/>
  <c r="F240" i="2"/>
  <c r="E144" i="2"/>
  <c r="E153" i="2" s="1"/>
  <c r="E88" i="2"/>
  <c r="E84" i="2"/>
  <c r="E91" i="2"/>
  <c r="E86" i="2"/>
  <c r="E116" i="2"/>
  <c r="E121" i="2"/>
  <c r="E117" i="2"/>
  <c r="E122" i="2"/>
  <c r="E118" i="2"/>
  <c r="E115" i="2"/>
  <c r="E85" i="2"/>
  <c r="E90" i="2"/>
  <c r="F109" i="2"/>
  <c r="G109" i="2"/>
  <c r="G144" i="2" l="1"/>
  <c r="G153" i="2" s="1"/>
  <c r="F119" i="2"/>
  <c r="F115" i="2"/>
  <c r="F116" i="2"/>
  <c r="F118" i="2"/>
  <c r="F122" i="2"/>
  <c r="F117" i="2"/>
  <c r="F121" i="2"/>
  <c r="E240" i="2"/>
  <c r="F144" i="2"/>
  <c r="F153" i="2" s="1"/>
  <c r="G122" i="2"/>
  <c r="G117" i="2"/>
  <c r="G121" i="2"/>
  <c r="G116" i="2"/>
  <c r="G119" i="2"/>
  <c r="G115" i="2"/>
  <c r="G118" i="2"/>
  <c r="F79" i="2" l="1"/>
  <c r="F16" i="2"/>
  <c r="G461" i="2"/>
  <c r="F461" i="2"/>
  <c r="E461" i="2"/>
  <c r="G333" i="2"/>
  <c r="F333" i="2"/>
  <c r="E333" i="2"/>
  <c r="G304" i="2"/>
  <c r="F304" i="2"/>
  <c r="E304" i="2"/>
  <c r="G327" i="2"/>
  <c r="F327" i="2"/>
  <c r="G263" i="2"/>
  <c r="F263" i="2"/>
  <c r="E263" i="2"/>
  <c r="G427" i="2"/>
  <c r="F427" i="2"/>
  <c r="E427" i="2"/>
  <c r="G362" i="2"/>
  <c r="F362" i="2"/>
  <c r="E362" i="2"/>
  <c r="G298" i="2"/>
  <c r="F298" i="2"/>
  <c r="E298" i="2"/>
  <c r="G391" i="2"/>
  <c r="F391" i="2"/>
  <c r="E480" i="2"/>
  <c r="E457" i="2"/>
  <c r="E455" i="2"/>
  <c r="E433" i="2"/>
  <c r="E425" i="2"/>
  <c r="G480" i="2"/>
  <c r="F480" i="2"/>
  <c r="G457" i="2"/>
  <c r="F457" i="2"/>
  <c r="G455" i="2"/>
  <c r="F455" i="2"/>
  <c r="G433" i="2"/>
  <c r="F433" i="2"/>
  <c r="G417" i="2"/>
  <c r="F417" i="2"/>
  <c r="E417" i="2"/>
  <c r="G397" i="2"/>
  <c r="F397" i="2"/>
  <c r="E397" i="2"/>
  <c r="G393" i="2"/>
  <c r="F393" i="2"/>
  <c r="E393" i="2"/>
  <c r="E391" i="2"/>
  <c r="G368" i="2"/>
  <c r="F368" i="2"/>
  <c r="E368" i="2"/>
  <c r="E360" i="2"/>
  <c r="G353" i="2"/>
  <c r="F353" i="2"/>
  <c r="E353" i="2"/>
  <c r="G329" i="2"/>
  <c r="F329" i="2"/>
  <c r="E329" i="2"/>
  <c r="E327" i="2"/>
  <c r="G269" i="2"/>
  <c r="F269" i="2"/>
  <c r="G265" i="2"/>
  <c r="F265" i="2"/>
  <c r="G289" i="2"/>
  <c r="F289" i="2"/>
  <c r="E289" i="2"/>
  <c r="E269" i="2"/>
  <c r="E265" i="2"/>
  <c r="E45" i="2"/>
  <c r="G492" i="2"/>
  <c r="F492" i="2"/>
  <c r="E492" i="2"/>
  <c r="G490" i="2"/>
  <c r="F490" i="2"/>
  <c r="E490" i="2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1" i="1"/>
  <c r="D5" i="1"/>
  <c r="E296" i="2"/>
  <c r="F296" i="2"/>
  <c r="G296" i="2"/>
  <c r="F360" i="2"/>
  <c r="G360" i="2"/>
  <c r="F425" i="2"/>
  <c r="G425" i="2"/>
  <c r="F91" i="2" l="1"/>
  <c r="F86" i="2"/>
  <c r="F87" i="2"/>
  <c r="F90" i="2"/>
  <c r="F85" i="2"/>
  <c r="F88" i="2"/>
  <c r="F84" i="2"/>
  <c r="F25" i="2"/>
  <c r="F26" i="2"/>
  <c r="F29" i="2"/>
  <c r="F24" i="2"/>
  <c r="F28" i="2"/>
  <c r="F23" i="2"/>
  <c r="F22" i="2"/>
  <c r="G79" i="2"/>
  <c r="G55" i="2"/>
  <c r="G51" i="2"/>
  <c r="G53" i="2"/>
  <c r="G54" i="2"/>
  <c r="G58" i="2"/>
  <c r="G57" i="2"/>
  <c r="G52" i="2"/>
  <c r="F54" i="2"/>
  <c r="F57" i="2"/>
  <c r="F58" i="2"/>
  <c r="F53" i="2"/>
  <c r="F52" i="2"/>
  <c r="F55" i="2"/>
  <c r="F51" i="2"/>
  <c r="G16" i="2"/>
  <c r="E413" i="2"/>
  <c r="G477" i="2"/>
  <c r="E285" i="2"/>
  <c r="G349" i="2"/>
  <c r="G413" i="2"/>
  <c r="E349" i="2"/>
  <c r="E477" i="2"/>
  <c r="F477" i="2"/>
  <c r="F349" i="2"/>
  <c r="G496" i="2"/>
  <c r="E28" i="2"/>
  <c r="E22" i="2"/>
  <c r="E25" i="2"/>
  <c r="E29" i="2"/>
  <c r="E24" i="2"/>
  <c r="E23" i="2"/>
  <c r="E26" i="2"/>
  <c r="E57" i="2"/>
  <c r="E52" i="2"/>
  <c r="E55" i="2"/>
  <c r="E51" i="2"/>
  <c r="E54" i="2"/>
  <c r="E58" i="2"/>
  <c r="E53" i="2"/>
  <c r="F413" i="2"/>
  <c r="E496" i="2"/>
  <c r="G285" i="2"/>
  <c r="F285" i="2"/>
  <c r="F496" i="2"/>
  <c r="G91" i="2" l="1"/>
  <c r="G86" i="2"/>
  <c r="G90" i="2"/>
  <c r="G85" i="2"/>
  <c r="G88" i="2"/>
  <c r="G84" i="2"/>
  <c r="G87" i="2"/>
  <c r="G26" i="2"/>
  <c r="G22" i="2"/>
  <c r="G25" i="2"/>
  <c r="G23" i="2"/>
  <c r="G29" i="2"/>
  <c r="G24" i="2"/>
  <c r="G28" i="2"/>
  <c r="E21" i="2"/>
  <c r="E30" i="2" s="1"/>
  <c r="F21" i="2"/>
  <c r="F30" i="2" s="1"/>
  <c r="E114" i="2"/>
  <c r="E123" i="2" s="1"/>
  <c r="E83" i="2"/>
  <c r="E92" i="2" s="1"/>
  <c r="E50" i="2"/>
  <c r="E59" i="2" s="1"/>
  <c r="F50" i="2"/>
  <c r="F59" i="2" s="1"/>
  <c r="G50" i="2"/>
  <c r="G59" i="2" s="1"/>
  <c r="G21" i="2" l="1"/>
  <c r="G30" i="2" s="1"/>
  <c r="G114" i="2"/>
  <c r="G123" i="2" s="1"/>
  <c r="F114" i="2"/>
  <c r="F123" i="2" s="1"/>
  <c r="G83" i="2"/>
  <c r="G92" i="2" s="1"/>
  <c r="F83" i="2"/>
  <c r="F92" i="2" s="1"/>
</calcChain>
</file>

<file path=xl/comments1.xml><?xml version="1.0" encoding="utf-8"?>
<comments xmlns="http://schemas.openxmlformats.org/spreadsheetml/2006/main">
  <authors>
    <author>BSK</author>
  </authors>
  <commentList>
    <comment ref="J7" authorId="0" shapeId="0">
      <text>
        <r>
          <rPr>
            <b/>
            <sz val="8"/>
            <color indexed="81"/>
            <rFont val="Tahoma"/>
            <family val="2"/>
            <charset val="238"/>
          </rPr>
          <t>BSK: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2"/>
            <rFont val="Tahoma"/>
            <family val="2"/>
            <charset val="238"/>
          </rPr>
          <t>údaje vyplňte v tis. Sk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38"/>
          </rPr>
          <t>BSK: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5"/>
            <rFont val="Tahoma"/>
            <family val="2"/>
            <charset val="238"/>
          </rPr>
          <t xml:space="preserve">
</t>
        </r>
        <r>
          <rPr>
            <b/>
            <sz val="8"/>
            <color indexed="12"/>
            <rFont val="Tahoma"/>
            <family val="2"/>
            <charset val="238"/>
          </rPr>
          <t xml:space="preserve">Každý údaj v tabuľke je potrebné podrobne opísať a objasniť v texte.
Do návrhov rozpočtu na rok 2008 - 2010 je potrebné zahrnúť všetky existujúce a aj predpokladané skutočnosti  v oblasti, kt. má oddelenie resp. odbor vo svojej kompetencii, vychádzať z platných zákonov, pripravovaných návrhov zákonov. Ak existujú viaceré možnosti vývoja situácie v budúcnosti - je potrebné aj tieto naznačiť vo variantoch.
Ak je potrebné, tak vsunte ďalšie riadky na doplnenie údajov.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  <charset val="238"/>
          </rPr>
          <t>BSK: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2"/>
            <rFont val="Tahoma"/>
            <family val="2"/>
            <charset val="238"/>
          </rPr>
          <t xml:space="preserve">vložte sumárne riadky  podľa druhu príjmov napr.
príjmy z prenájmu,
príjmy z predaja majetku,
príjmy z licencií zdravotníctvo 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<sst xmlns="http://schemas.openxmlformats.org/spreadsheetml/2006/main" count="631" uniqueCount="166">
  <si>
    <t>PREDPOKLADANÉ PRÍJMY V  ROKOCH    2008, 2009, 2010</t>
  </si>
  <si>
    <t>v tis. Sk</t>
  </si>
  <si>
    <t>Č.r.</t>
  </si>
  <si>
    <t>subjekt /zariadenie / položka</t>
  </si>
  <si>
    <t>predpokladané príjmy z predchádzajúcich rokov</t>
  </si>
  <si>
    <t>predpoklad na rok 2008</t>
  </si>
  <si>
    <t>predpokladaný príjem v mesiaci (rok 2008)</t>
  </si>
  <si>
    <t>predpoklad na rok 2009</t>
  </si>
  <si>
    <t>predpoklad na rok 2010</t>
  </si>
  <si>
    <t>druh príjmu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</si>
  <si>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</si>
  <si>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</si>
  <si>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</si>
  <si>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</si>
  <si>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</si>
  <si>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</si>
  <si>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</si>
  <si>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</si>
  <si>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</si>
  <si>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november</t>
  </si>
  <si>
    <t>december</t>
  </si>
  <si>
    <t>spolu</t>
  </si>
  <si>
    <t>Položka</t>
  </si>
  <si>
    <t>Podpoložka</t>
  </si>
  <si>
    <t>Názov</t>
  </si>
  <si>
    <t xml:space="preserve">Tarifný plat,osobný plat, zákl.plat ... </t>
  </si>
  <si>
    <t>Odmeny</t>
  </si>
  <si>
    <t>Mzdy,platy, služob.príjmy a OOV</t>
  </si>
  <si>
    <t>Poistné do Všeob. zdrav. poisťovne</t>
  </si>
  <si>
    <t>Poistné do Sociálnej poisťovne</t>
  </si>
  <si>
    <t>Na nemocenské poistenie</t>
  </si>
  <si>
    <t>Na starobné poistenie</t>
  </si>
  <si>
    <t>Na úrazové poistenie</t>
  </si>
  <si>
    <t>Na invalidné poistenie</t>
  </si>
  <si>
    <t>Na poistenie v nezamestnanosti</t>
  </si>
  <si>
    <t>Na garančné poistenie</t>
  </si>
  <si>
    <t>Na poistenie do rezerv.fondu solidarity</t>
  </si>
  <si>
    <t>Príspevok do dopl.dôchod.poisťovní</t>
  </si>
  <si>
    <t>Poistné a príspevok do poisťovní</t>
  </si>
  <si>
    <t>PRÍJMY</t>
  </si>
  <si>
    <t>Príjmy z pod. a z vlastníctva majetku</t>
  </si>
  <si>
    <t>Z prenajatých budov, priestorov a obj.</t>
  </si>
  <si>
    <t>Administratívne poplatky a iné popl. .....</t>
  </si>
  <si>
    <t>Za predaj výrobkov, tovarov a služieb</t>
  </si>
  <si>
    <t>Ostatné príjmy</t>
  </si>
  <si>
    <t>NEDAŇOVÉ PRÍJMY CELKOM</t>
  </si>
  <si>
    <t>Dňa:</t>
  </si>
  <si>
    <t>Telefón:</t>
  </si>
  <si>
    <t>Email:</t>
  </si>
  <si>
    <t>Poistné do ZP Dôvera</t>
  </si>
  <si>
    <t>Poistné do ZP Union</t>
  </si>
  <si>
    <r>
      <t xml:space="preserve">Organizácia: </t>
    </r>
    <r>
      <rPr>
        <b/>
        <sz val="9"/>
        <rFont val="Arial"/>
        <family val="2"/>
        <charset val="238"/>
      </rPr>
      <t xml:space="preserve">Základná škola Jasov </t>
    </r>
  </si>
  <si>
    <t>andrea.benkova@centrum.sk</t>
  </si>
  <si>
    <t>Vypracovala:</t>
  </si>
  <si>
    <t>09121 - primárne bežné vzdelávanie</t>
  </si>
  <si>
    <t>001</t>
  </si>
  <si>
    <t>Osobný príplatok</t>
  </si>
  <si>
    <t>003</t>
  </si>
  <si>
    <t>riadiaci príplatok</t>
  </si>
  <si>
    <t>010</t>
  </si>
  <si>
    <t>príplatok za nadčas</t>
  </si>
  <si>
    <t>011</t>
  </si>
  <si>
    <t>Príplatok za triednictvo</t>
  </si>
  <si>
    <t>01C</t>
  </si>
  <si>
    <t>Kreditový príplatok</t>
  </si>
  <si>
    <t>01E</t>
  </si>
  <si>
    <t>Príplatok za SZP</t>
  </si>
  <si>
    <t>09122 - primárne špeciálne vzdelávanie</t>
  </si>
  <si>
    <t>09211 - sekundárne bežné vzdelávanie</t>
  </si>
  <si>
    <t>BEŽNÉ VÝDAVKY          (610+620)</t>
  </si>
  <si>
    <t>Cestovné náhrady</t>
  </si>
  <si>
    <t>Tuzemské</t>
  </si>
  <si>
    <t>Energie, voda a komunikácie</t>
  </si>
  <si>
    <t>Vodné, stočné</t>
  </si>
  <si>
    <t>Materiál</t>
  </si>
  <si>
    <t>Interiérové vybavenie</t>
  </si>
  <si>
    <t>Výpočtová technika</t>
  </si>
  <si>
    <t>Pracov.odevy,obuv a pracov. pomôcky</t>
  </si>
  <si>
    <t>Reprezentačné</t>
  </si>
  <si>
    <t>Dopravné</t>
  </si>
  <si>
    <t>Karty, známky, poplatky</t>
  </si>
  <si>
    <t>Rutinná a štandardná údržba</t>
  </si>
  <si>
    <t>Výpočtovej techniky</t>
  </si>
  <si>
    <t>Prev.strojov,prístrojov,zariad.,tech.a nárad.</t>
  </si>
  <si>
    <t>Budov, priestorov a objektov</t>
  </si>
  <si>
    <t>Služby</t>
  </si>
  <si>
    <t>Školenia,kurzy,semináre,porady,konf.,symp.</t>
  </si>
  <si>
    <t>Stravovanie</t>
  </si>
  <si>
    <t>Poistné</t>
  </si>
  <si>
    <t>Prídel do sociálneho fondu</t>
  </si>
  <si>
    <t>Odmeny pracovníkov mimopracov.pomeru</t>
  </si>
  <si>
    <t>Pokuty a penále</t>
  </si>
  <si>
    <t>Tovary a služby</t>
  </si>
  <si>
    <t>Na odchodné</t>
  </si>
  <si>
    <t>Na nemocenské dávky</t>
  </si>
  <si>
    <t>Bežné transfery</t>
  </si>
  <si>
    <t>09121 - primárne bežné vzdelávanie     (630, 640)</t>
  </si>
  <si>
    <t>Elektrická energia</t>
  </si>
  <si>
    <t>Zemný plyn</t>
  </si>
  <si>
    <t>Poplatky za telefón</t>
  </si>
  <si>
    <t>Poplatky za mobil</t>
  </si>
  <si>
    <t>633004 1</t>
  </si>
  <si>
    <t>Nákup kancelárskych strojov</t>
  </si>
  <si>
    <t>633004 3</t>
  </si>
  <si>
    <t>Nákup elektrospotrebičov</t>
  </si>
  <si>
    <t>633004 6</t>
  </si>
  <si>
    <t>Ručné hasiace prístroje</t>
  </si>
  <si>
    <t>633006 1</t>
  </si>
  <si>
    <t>Kancelársky papier</t>
  </si>
  <si>
    <t>633006 10</t>
  </si>
  <si>
    <t>Materiál pre servis a opravy</t>
  </si>
  <si>
    <t>633006 14</t>
  </si>
  <si>
    <t>Kancelárske potreby</t>
  </si>
  <si>
    <t>633006 2</t>
  </si>
  <si>
    <t>Tlačivá a formuláre</t>
  </si>
  <si>
    <t>633006 3</t>
  </si>
  <si>
    <t>Tonery</t>
  </si>
  <si>
    <t>633006 5</t>
  </si>
  <si>
    <t>Čistiace potreby</t>
  </si>
  <si>
    <t>633006 6</t>
  </si>
  <si>
    <t>Dezinfekcia a deratizácia</t>
  </si>
  <si>
    <t>633009 1</t>
  </si>
  <si>
    <t>Knihy, časopisy, odborná literatúra</t>
  </si>
  <si>
    <t>633009 3</t>
  </si>
  <si>
    <t>UP pre deti v HN</t>
  </si>
  <si>
    <t>633009 5</t>
  </si>
  <si>
    <t>Učebné pomôcky</t>
  </si>
  <si>
    <t>Softvér a licencie</t>
  </si>
  <si>
    <t>Poštovné</t>
  </si>
  <si>
    <t>637004 1</t>
  </si>
  <si>
    <t>Virtuálna knižnica</t>
  </si>
  <si>
    <t>637004 2</t>
  </si>
  <si>
    <t>Komunálny odpad</t>
  </si>
  <si>
    <t>637004 6</t>
  </si>
  <si>
    <t>Revízie a kontrola zariadení</t>
  </si>
  <si>
    <t>637004 9</t>
  </si>
  <si>
    <t>BOZP</t>
  </si>
  <si>
    <t>637012 1</t>
  </si>
  <si>
    <t>637012 5</t>
  </si>
  <si>
    <t>Poplatky za vedenie PU</t>
  </si>
  <si>
    <t>Poplatky za vedenie VU</t>
  </si>
  <si>
    <t>637012 7</t>
  </si>
  <si>
    <t>Poplatky za vedenie Dep.</t>
  </si>
  <si>
    <t>637012 8</t>
  </si>
  <si>
    <t>Poplatky za vedenie účtu ŠJ</t>
  </si>
  <si>
    <t>637012 9</t>
  </si>
  <si>
    <t>Poplatky za vedenie účtu SF</t>
  </si>
  <si>
    <t>632001 1</t>
  </si>
  <si>
    <t>632001 3</t>
  </si>
  <si>
    <t>632003 1</t>
  </si>
  <si>
    <t>632003 2</t>
  </si>
  <si>
    <t>09212 - sekundárne špeciálne vzdelávanie</t>
  </si>
  <si>
    <t>Mgr. Andrea Benková</t>
  </si>
  <si>
    <t>0918780459</t>
  </si>
  <si>
    <t xml:space="preserve">             primárne ZŠ -48%</t>
  </si>
  <si>
    <t>Riadiaci príplatok</t>
  </si>
  <si>
    <t>Príplatok za nadčas</t>
  </si>
  <si>
    <t>Krúžková činnosť</t>
  </si>
  <si>
    <t xml:space="preserve">             primárne špec. - 8%</t>
  </si>
  <si>
    <t>sekundárne ZŠ - 29%,             sekundárne špec. - 15%</t>
  </si>
  <si>
    <t>09121 - Asistenti SZP</t>
  </si>
  <si>
    <t>09121 - Asistenti - zdravotní</t>
  </si>
  <si>
    <t>09121 - Nepedagogickí zamestnanci</t>
  </si>
  <si>
    <t>Rozpočet na rok 2019</t>
  </si>
  <si>
    <t>Rozpočet na rok 2020</t>
  </si>
  <si>
    <t>Rozpočet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</si>
</sst>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53"/>
      <name val="Arial Narrow"/>
      <family val="2"/>
      <charset val="238"/>
    </font>
    <font>
      <b/>
      <sz val="9"/>
      <color indexed="53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12"/>
      <name val="Tahoma"/>
      <family val="2"/>
      <charset val="238"/>
    </font>
    <font>
      <sz val="8"/>
      <color indexed="15"/>
      <name val="Tahoma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4" fontId="1" fillId="0" borderId="0" xfId="0" applyNumberFormat="1" applyFont="1"/>
    <xf numFmtId="0" fontId="1" fillId="0" borderId="0" xfId="0" applyFont="1" applyBorder="1" applyAlignment="1"/>
    <xf numFmtId="0" fontId="1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0" xfId="0" applyNumberFormat="1" applyFont="1" applyBorder="1"/>
    <xf numFmtId="0" fontId="5" fillId="0" borderId="2" xfId="0" applyFont="1" applyBorder="1" applyAlignment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164" fontId="5" fillId="0" borderId="1" xfId="0" applyNumberFormat="1" applyFont="1" applyBorder="1"/>
    <xf numFmtId="164" fontId="5" fillId="0" borderId="9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0" fontId="6" fillId="0" borderId="2" xfId="0" applyFont="1" applyBorder="1" applyAlignment="1"/>
    <xf numFmtId="164" fontId="7" fillId="0" borderId="3" xfId="0" applyNumberFormat="1" applyFont="1" applyBorder="1"/>
    <xf numFmtId="0" fontId="6" fillId="0" borderId="8" xfId="0" applyFont="1" applyBorder="1" applyAlignment="1">
      <alignment horizontal="center" vertical="center" wrapText="1"/>
    </xf>
    <xf numFmtId="164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5" fillId="0" borderId="19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4" fillId="0" borderId="0" xfId="0" applyNumberFormat="1" applyFont="1" applyBorder="1"/>
    <xf numFmtId="0" fontId="0" fillId="0" borderId="24" xfId="0" applyBorder="1"/>
    <xf numFmtId="0" fontId="14" fillId="0" borderId="1" xfId="2" applyFont="1" applyBorder="1" applyAlignment="1">
      <alignment horizontal="left"/>
    </xf>
    <xf numFmtId="0" fontId="15" fillId="0" borderId="1" xfId="2" applyFont="1" applyBorder="1"/>
    <xf numFmtId="0" fontId="0" fillId="0" borderId="1" xfId="0" applyBorder="1"/>
    <xf numFmtId="0" fontId="12" fillId="3" borderId="1" xfId="0" applyFont="1" applyFill="1" applyBorder="1"/>
    <xf numFmtId="0" fontId="12" fillId="0" borderId="1" xfId="0" applyFont="1" applyBorder="1"/>
    <xf numFmtId="0" fontId="13" fillId="0" borderId="1" xfId="2" applyBorder="1" applyAlignment="1">
      <alignment horizontal="center"/>
    </xf>
    <xf numFmtId="0" fontId="17" fillId="0" borderId="1" xfId="2" applyFont="1" applyBorder="1"/>
    <xf numFmtId="0" fontId="0" fillId="0" borderId="1" xfId="0" applyBorder="1" applyAlignment="1">
      <alignment horizontal="center"/>
    </xf>
    <xf numFmtId="0" fontId="19" fillId="0" borderId="1" xfId="0" applyFont="1" applyBorder="1"/>
    <xf numFmtId="0" fontId="20" fillId="0" borderId="25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0" fillId="0" borderId="24" xfId="0" applyBorder="1" applyAlignment="1">
      <alignment horizontal="center"/>
    </xf>
    <xf numFmtId="0" fontId="12" fillId="0" borderId="24" xfId="0" applyFont="1" applyBorder="1"/>
    <xf numFmtId="0" fontId="21" fillId="0" borderId="24" xfId="0" applyFont="1" applyBorder="1"/>
    <xf numFmtId="0" fontId="19" fillId="0" borderId="24" xfId="0" applyFont="1" applyBorder="1"/>
    <xf numFmtId="0" fontId="16" fillId="0" borderId="24" xfId="0" applyFont="1" applyBorder="1"/>
    <xf numFmtId="0" fontId="19" fillId="0" borderId="0" xfId="0" applyFont="1"/>
    <xf numFmtId="0" fontId="16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27" xfId="0" applyFont="1" applyBorder="1" applyAlignment="1">
      <alignment horizontal="right"/>
    </xf>
    <xf numFmtId="0" fontId="16" fillId="0" borderId="28" xfId="0" applyFont="1" applyBorder="1" applyAlignment="1">
      <alignment horizontal="center"/>
    </xf>
    <xf numFmtId="0" fontId="16" fillId="0" borderId="29" xfId="0" applyFont="1" applyBorder="1"/>
    <xf numFmtId="0" fontId="12" fillId="4" borderId="29" xfId="0" applyFont="1" applyFill="1" applyBorder="1"/>
    <xf numFmtId="0" fontId="16" fillId="0" borderId="30" xfId="0" applyFont="1" applyBorder="1" applyAlignment="1">
      <alignment horizontal="center"/>
    </xf>
    <xf numFmtId="0" fontId="0" fillId="0" borderId="0" xfId="0" applyBorder="1"/>
    <xf numFmtId="0" fontId="0" fillId="0" borderId="31" xfId="0" applyBorder="1"/>
    <xf numFmtId="0" fontId="13" fillId="0" borderId="30" xfId="2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2" fillId="0" borderId="0" xfId="0" applyFont="1"/>
    <xf numFmtId="0" fontId="29" fillId="0" borderId="0" xfId="0" applyFont="1"/>
    <xf numFmtId="14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1" applyFont="1" applyAlignment="1" applyProtection="1">
      <alignment horizontal="left" vertical="center"/>
    </xf>
    <xf numFmtId="49" fontId="13" fillId="0" borderId="1" xfId="2" applyNumberFormat="1" applyFont="1" applyBorder="1" applyAlignment="1">
      <alignment horizontal="left" vertical="center"/>
    </xf>
    <xf numFmtId="0" fontId="16" fillId="6" borderId="30" xfId="0" applyFont="1" applyFill="1" applyBorder="1" applyAlignment="1">
      <alignment horizontal="center"/>
    </xf>
    <xf numFmtId="0" fontId="28" fillId="6" borderId="1" xfId="0" applyFont="1" applyFill="1" applyBorder="1"/>
    <xf numFmtId="0" fontId="28" fillId="3" borderId="1" xfId="0" applyFont="1" applyFill="1" applyBorder="1"/>
    <xf numFmtId="0" fontId="16" fillId="0" borderId="0" xfId="0" applyFont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right" vertical="center"/>
    </xf>
    <xf numFmtId="0" fontId="1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vertical="center"/>
    </xf>
    <xf numFmtId="0" fontId="28" fillId="8" borderId="1" xfId="0" applyFont="1" applyFill="1" applyBorder="1"/>
    <xf numFmtId="0" fontId="28" fillId="8" borderId="1" xfId="0" applyFont="1" applyFill="1" applyBorder="1" applyAlignment="1">
      <alignment horizontal="right" vertical="center"/>
    </xf>
    <xf numFmtId="0" fontId="16" fillId="4" borderId="34" xfId="0" applyFont="1" applyFill="1" applyBorder="1" applyAlignment="1">
      <alignment horizontal="right"/>
    </xf>
    <xf numFmtId="0" fontId="16" fillId="4" borderId="35" xfId="0" applyFont="1" applyFill="1" applyBorder="1" applyAlignment="1">
      <alignment horizontal="right"/>
    </xf>
    <xf numFmtId="0" fontId="12" fillId="7" borderId="24" xfId="0" applyFont="1" applyFill="1" applyBorder="1" applyAlignment="1">
      <alignment horizontal="left" vertical="center"/>
    </xf>
    <xf numFmtId="0" fontId="0" fillId="7" borderId="24" xfId="0" applyFill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0" fillId="7" borderId="27" xfId="0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/>
    </xf>
    <xf numFmtId="0" fontId="0" fillId="7" borderId="31" xfId="0" applyFill="1" applyBorder="1" applyAlignment="1">
      <alignment horizontal="right" vertical="center"/>
    </xf>
    <xf numFmtId="0" fontId="16" fillId="8" borderId="30" xfId="0" applyFont="1" applyFill="1" applyBorder="1" applyAlignment="1">
      <alignment horizontal="center" vertical="center"/>
    </xf>
    <xf numFmtId="0" fontId="28" fillId="8" borderId="31" xfId="0" applyFont="1" applyFill="1" applyBorder="1" applyAlignment="1">
      <alignment horizontal="right" vertical="center"/>
    </xf>
    <xf numFmtId="0" fontId="16" fillId="8" borderId="28" xfId="0" applyFont="1" applyFill="1" applyBorder="1" applyAlignment="1">
      <alignment horizontal="center" vertical="center"/>
    </xf>
    <xf numFmtId="0" fontId="28" fillId="8" borderId="29" xfId="0" applyFont="1" applyFill="1" applyBorder="1"/>
    <xf numFmtId="0" fontId="12" fillId="8" borderId="29" xfId="0" applyFont="1" applyFill="1" applyBorder="1" applyAlignment="1">
      <alignment horizontal="left" vertical="center"/>
    </xf>
    <xf numFmtId="0" fontId="28" fillId="8" borderId="29" xfId="0" applyFont="1" applyFill="1" applyBorder="1" applyAlignment="1">
      <alignment horizontal="right" vertical="center"/>
    </xf>
    <xf numFmtId="0" fontId="28" fillId="8" borderId="36" xfId="0" applyFont="1" applyFill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2" fillId="7" borderId="29" xfId="0" applyFont="1" applyFill="1" applyBorder="1" applyAlignment="1">
      <alignment horizontal="left" vertical="center"/>
    </xf>
    <xf numFmtId="0" fontId="0" fillId="7" borderId="29" xfId="0" applyFill="1" applyBorder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13" fillId="9" borderId="30" xfId="2" applyFont="1" applyFill="1" applyBorder="1" applyAlignment="1">
      <alignment horizontal="center"/>
    </xf>
    <xf numFmtId="0" fontId="14" fillId="9" borderId="1" xfId="2" applyFont="1" applyFill="1" applyBorder="1" applyAlignment="1">
      <alignment horizontal="left"/>
    </xf>
    <xf numFmtId="0" fontId="15" fillId="9" borderId="1" xfId="2" applyFont="1" applyFill="1" applyBorder="1"/>
    <xf numFmtId="0" fontId="0" fillId="9" borderId="1" xfId="0" applyFill="1" applyBorder="1"/>
    <xf numFmtId="0" fontId="16" fillId="9" borderId="30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right" vertical="center"/>
    </xf>
    <xf numFmtId="0" fontId="0" fillId="9" borderId="31" xfId="0" applyFill="1" applyBorder="1" applyAlignment="1">
      <alignment horizontal="right" vertical="center"/>
    </xf>
    <xf numFmtId="0" fontId="16" fillId="9" borderId="26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12" fillId="9" borderId="24" xfId="0" applyFont="1" applyFill="1" applyBorder="1"/>
    <xf numFmtId="0" fontId="16" fillId="9" borderId="24" xfId="0" applyFont="1" applyFill="1" applyBorder="1" applyAlignment="1">
      <alignment horizontal="center"/>
    </xf>
    <xf numFmtId="0" fontId="16" fillId="9" borderId="24" xfId="0" applyFont="1" applyFill="1" applyBorder="1"/>
    <xf numFmtId="0" fontId="20" fillId="9" borderId="24" xfId="0" applyFont="1" applyFill="1" applyBorder="1" applyAlignment="1">
      <alignment horizontal="right"/>
    </xf>
    <xf numFmtId="0" fontId="20" fillId="9" borderId="25" xfId="0" applyFont="1" applyFill="1" applyBorder="1" applyAlignment="1">
      <alignment horizontal="right"/>
    </xf>
    <xf numFmtId="0" fontId="20" fillId="9" borderId="27" xfId="0" applyFont="1" applyFill="1" applyBorder="1" applyAlignment="1">
      <alignment horizontal="right"/>
    </xf>
    <xf numFmtId="0" fontId="12" fillId="9" borderId="0" xfId="0" applyFont="1" applyFill="1" applyBorder="1" applyAlignment="1">
      <alignment horizontal="left"/>
    </xf>
    <xf numFmtId="0" fontId="31" fillId="9" borderId="0" xfId="0" applyFont="1" applyFill="1" applyAlignment="1">
      <alignment horizontal="left" vertical="top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/>
    <xf numFmtId="0" fontId="31" fillId="7" borderId="0" xfId="0" applyFont="1" applyFill="1" applyAlignment="1">
      <alignment horizontal="left" vertical="top"/>
    </xf>
    <xf numFmtId="0" fontId="31" fillId="7" borderId="0" xfId="0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right" vertical="center"/>
    </xf>
    <xf numFmtId="0" fontId="12" fillId="0" borderId="24" xfId="0" applyFont="1" applyBorder="1" applyAlignment="1">
      <alignment horizontal="left" vertical="center"/>
    </xf>
    <xf numFmtId="0" fontId="26" fillId="7" borderId="24" xfId="0" applyFont="1" applyFill="1" applyBorder="1" applyAlignment="1">
      <alignment horizontal="right" vertical="center" wrapText="1"/>
    </xf>
    <xf numFmtId="0" fontId="26" fillId="7" borderId="27" xfId="0" applyFont="1" applyFill="1" applyBorder="1" applyAlignment="1">
      <alignment horizontal="right" vertical="center" wrapText="1"/>
    </xf>
    <xf numFmtId="0" fontId="28" fillId="9" borderId="1" xfId="0" applyFont="1" applyFill="1" applyBorder="1"/>
    <xf numFmtId="0" fontId="28" fillId="9" borderId="1" xfId="0" applyFont="1" applyFill="1" applyBorder="1" applyAlignment="1">
      <alignment horizontal="right" vertical="center"/>
    </xf>
    <xf numFmtId="0" fontId="28" fillId="9" borderId="31" xfId="0" applyFont="1" applyFill="1" applyBorder="1" applyAlignment="1">
      <alignment horizontal="right" vertical="center"/>
    </xf>
    <xf numFmtId="0" fontId="32" fillId="8" borderId="30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left" vertical="center"/>
    </xf>
    <xf numFmtId="0" fontId="32" fillId="8" borderId="28" xfId="0" applyFont="1" applyFill="1" applyBorder="1" applyAlignment="1">
      <alignment horizontal="center" vertical="center"/>
    </xf>
    <xf numFmtId="0" fontId="32" fillId="8" borderId="29" xfId="0" applyFont="1" applyFill="1" applyBorder="1" applyAlignment="1">
      <alignment horizontal="left" vertical="center"/>
    </xf>
    <xf numFmtId="0" fontId="33" fillId="0" borderId="0" xfId="0" applyFont="1"/>
    <xf numFmtId="0" fontId="23" fillId="9" borderId="30" xfId="0" applyFont="1" applyFill="1" applyBorder="1" applyAlignment="1">
      <alignment horizontal="center" vertical="center"/>
    </xf>
    <xf numFmtId="0" fontId="34" fillId="9" borderId="1" xfId="0" applyFont="1" applyFill="1" applyBorder="1"/>
    <xf numFmtId="0" fontId="23" fillId="9" borderId="1" xfId="0" applyFont="1" applyFill="1" applyBorder="1" applyAlignment="1">
      <alignment horizontal="left" vertical="center"/>
    </xf>
    <xf numFmtId="0" fontId="34" fillId="9" borderId="1" xfId="0" applyFont="1" applyFill="1" applyBorder="1" applyAlignment="1">
      <alignment horizontal="right" vertical="center"/>
    </xf>
    <xf numFmtId="0" fontId="34" fillId="9" borderId="31" xfId="0" applyFont="1" applyFill="1" applyBorder="1" applyAlignment="1">
      <alignment horizontal="right" vertical="center"/>
    </xf>
    <xf numFmtId="0" fontId="35" fillId="0" borderId="0" xfId="0" applyFont="1"/>
    <xf numFmtId="0" fontId="35" fillId="9" borderId="1" xfId="0" applyFont="1" applyFill="1" applyBorder="1"/>
    <xf numFmtId="0" fontId="16" fillId="9" borderId="39" xfId="0" applyFont="1" applyFill="1" applyBorder="1" applyAlignment="1">
      <alignment horizontal="right"/>
    </xf>
    <xf numFmtId="0" fontId="16" fillId="9" borderId="40" xfId="0" applyFont="1" applyFill="1" applyBorder="1" applyAlignment="1">
      <alignment horizontal="right"/>
    </xf>
    <xf numFmtId="0" fontId="23" fillId="9" borderId="24" xfId="0" applyFont="1" applyFill="1" applyBorder="1"/>
    <xf numFmtId="0" fontId="23" fillId="9" borderId="39" xfId="0" applyFont="1" applyFill="1" applyBorder="1" applyAlignment="1"/>
    <xf numFmtId="0" fontId="23" fillId="9" borderId="40" xfId="0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" fontId="28" fillId="3" borderId="1" xfId="0" applyNumberFormat="1" applyFont="1" applyFill="1" applyBorder="1"/>
    <xf numFmtId="1" fontId="28" fillId="3" borderId="31" xfId="0" applyNumberFormat="1" applyFont="1" applyFill="1" applyBorder="1"/>
    <xf numFmtId="1" fontId="0" fillId="9" borderId="1" xfId="0" applyNumberFormat="1" applyFill="1" applyBorder="1"/>
    <xf numFmtId="1" fontId="0" fillId="9" borderId="31" xfId="0" applyNumberFormat="1" applyFill="1" applyBorder="1"/>
    <xf numFmtId="0" fontId="0" fillId="7" borderId="24" xfId="0" applyFill="1" applyBorder="1"/>
    <xf numFmtId="1" fontId="0" fillId="7" borderId="24" xfId="0" applyNumberFormat="1" applyFill="1" applyBorder="1"/>
    <xf numFmtId="0" fontId="0" fillId="7" borderId="1" xfId="0" applyFill="1" applyBorder="1"/>
    <xf numFmtId="0" fontId="28" fillId="7" borderId="0" xfId="0" applyFont="1" applyFill="1" applyBorder="1" applyAlignment="1">
      <alignment horizontal="right" vertical="center"/>
    </xf>
    <xf numFmtId="1" fontId="28" fillId="7" borderId="0" xfId="0" applyNumberFormat="1" applyFont="1" applyFill="1" applyBorder="1" applyAlignment="1">
      <alignment horizontal="right" vertical="center"/>
    </xf>
    <xf numFmtId="0" fontId="13" fillId="7" borderId="30" xfId="2" applyFont="1" applyFill="1" applyBorder="1" applyAlignment="1">
      <alignment horizontal="center"/>
    </xf>
    <xf numFmtId="0" fontId="14" fillId="7" borderId="1" xfId="2" applyFont="1" applyFill="1" applyBorder="1" applyAlignment="1">
      <alignment horizontal="left"/>
    </xf>
    <xf numFmtId="0" fontId="15" fillId="7" borderId="1" xfId="2" applyFont="1" applyFill="1" applyBorder="1"/>
    <xf numFmtId="0" fontId="13" fillId="7" borderId="37" xfId="2" applyFont="1" applyFill="1" applyBorder="1" applyAlignment="1">
      <alignment horizontal="center"/>
    </xf>
    <xf numFmtId="0" fontId="14" fillId="7" borderId="38" xfId="2" applyFont="1" applyFill="1" applyBorder="1" applyAlignment="1">
      <alignment horizontal="left"/>
    </xf>
    <xf numFmtId="0" fontId="15" fillId="7" borderId="38" xfId="2" applyFont="1" applyFill="1" applyBorder="1"/>
    <xf numFmtId="0" fontId="28" fillId="6" borderId="32" xfId="0" applyFont="1" applyFill="1" applyBorder="1"/>
    <xf numFmtId="0" fontId="28" fillId="6" borderId="33" xfId="0" applyFont="1" applyFill="1" applyBorder="1"/>
    <xf numFmtId="1" fontId="0" fillId="0" borderId="1" xfId="0" applyNumberFormat="1" applyBorder="1"/>
    <xf numFmtId="1" fontId="0" fillId="7" borderId="38" xfId="0" applyNumberFormat="1" applyFill="1" applyBorder="1"/>
    <xf numFmtId="0" fontId="28" fillId="6" borderId="3" xfId="0" applyFont="1" applyFill="1" applyBorder="1"/>
    <xf numFmtId="1" fontId="0" fillId="7" borderId="27" xfId="0" applyNumberFormat="1" applyFill="1" applyBorder="1"/>
    <xf numFmtId="1" fontId="0" fillId="0" borderId="31" xfId="0" applyNumberFormat="1" applyBorder="1"/>
    <xf numFmtId="0" fontId="13" fillId="7" borderId="28" xfId="2" applyFont="1" applyFill="1" applyBorder="1" applyAlignment="1">
      <alignment horizontal="center"/>
    </xf>
    <xf numFmtId="0" fontId="14" fillId="7" borderId="29" xfId="2" applyFont="1" applyFill="1" applyBorder="1" applyAlignment="1">
      <alignment horizontal="left"/>
    </xf>
    <xf numFmtId="0" fontId="15" fillId="7" borderId="29" xfId="2" applyFont="1" applyFill="1" applyBorder="1"/>
    <xf numFmtId="1" fontId="0" fillId="7" borderId="29" xfId="0" applyNumberFormat="1" applyFill="1" applyBorder="1"/>
    <xf numFmtId="1" fontId="0" fillId="7" borderId="36" xfId="0" applyNumberFormat="1" applyFill="1" applyBorder="1"/>
    <xf numFmtId="1" fontId="0" fillId="7" borderId="0" xfId="0" applyNumberFormat="1" applyFill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9" borderId="26" xfId="0" applyFont="1" applyFill="1" applyBorder="1" applyAlignment="1">
      <alignment horizontal="center" vertical="center"/>
    </xf>
    <xf numFmtId="0" fontId="0" fillId="9" borderId="24" xfId="0" applyFill="1" applyBorder="1"/>
    <xf numFmtId="0" fontId="12" fillId="9" borderId="24" xfId="0" applyFont="1" applyFill="1" applyBorder="1" applyAlignment="1">
      <alignment horizontal="left" vertical="center"/>
    </xf>
    <xf numFmtId="0" fontId="28" fillId="9" borderId="24" xfId="0" applyFont="1" applyFill="1" applyBorder="1" applyAlignment="1">
      <alignment horizontal="right" vertical="center"/>
    </xf>
    <xf numFmtId="0" fontId="28" fillId="9" borderId="27" xfId="0" applyFont="1" applyFill="1" applyBorder="1" applyAlignment="1">
      <alignment horizontal="right" vertical="center"/>
    </xf>
    <xf numFmtId="0" fontId="28" fillId="9" borderId="24" xfId="0" applyFont="1" applyFill="1" applyBorder="1"/>
    <xf numFmtId="0" fontId="0" fillId="9" borderId="24" xfId="0" applyFill="1" applyBorder="1" applyAlignment="1">
      <alignment horizontal="right" vertical="center"/>
    </xf>
    <xf numFmtId="0" fontId="0" fillId="9" borderId="27" xfId="0" applyFill="1" applyBorder="1" applyAlignment="1">
      <alignment horizontal="right" vertical="center"/>
    </xf>
    <xf numFmtId="0" fontId="16" fillId="9" borderId="49" xfId="0" applyFont="1" applyFill="1" applyBorder="1" applyAlignment="1">
      <alignment horizontal="center" vertical="center"/>
    </xf>
    <xf numFmtId="0" fontId="0" fillId="9" borderId="50" xfId="0" applyFill="1" applyBorder="1"/>
    <xf numFmtId="0" fontId="12" fillId="9" borderId="50" xfId="0" applyFont="1" applyFill="1" applyBorder="1" applyAlignment="1">
      <alignment horizontal="left" vertical="center"/>
    </xf>
    <xf numFmtId="0" fontId="0" fillId="9" borderId="50" xfId="0" applyFill="1" applyBorder="1" applyAlignment="1">
      <alignment horizontal="right" vertical="center"/>
    </xf>
    <xf numFmtId="0" fontId="0" fillId="9" borderId="51" xfId="0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16" fillId="0" borderId="46" xfId="0" applyFont="1" applyBorder="1" applyAlignment="1">
      <alignment horizontal="center" vertical="center"/>
    </xf>
    <xf numFmtId="0" fontId="12" fillId="7" borderId="33" xfId="0" applyFont="1" applyFill="1" applyBorder="1" applyAlignment="1">
      <alignment horizontal="left" vertical="center"/>
    </xf>
    <xf numFmtId="0" fontId="0" fillId="7" borderId="33" xfId="0" applyFill="1" applyBorder="1" applyAlignment="1">
      <alignment horizontal="right" vertical="center"/>
    </xf>
    <xf numFmtId="49" fontId="13" fillId="0" borderId="1" xfId="2" applyNumberFormat="1" applyFont="1" applyBorder="1" applyAlignment="1">
      <alignment horizontal="left"/>
    </xf>
    <xf numFmtId="0" fontId="14" fillId="0" borderId="30" xfId="2" applyFont="1" applyBorder="1" applyAlignment="1">
      <alignment horizontal="center"/>
    </xf>
    <xf numFmtId="0" fontId="14" fillId="9" borderId="30" xfId="2" applyFont="1" applyFill="1" applyBorder="1" applyAlignment="1">
      <alignment horizontal="center"/>
    </xf>
    <xf numFmtId="1" fontId="28" fillId="7" borderId="24" xfId="0" applyNumberFormat="1" applyFont="1" applyFill="1" applyBorder="1"/>
    <xf numFmtId="1" fontId="28" fillId="7" borderId="27" xfId="0" applyNumberFormat="1" applyFont="1" applyFill="1" applyBorder="1"/>
    <xf numFmtId="1" fontId="28" fillId="9" borderId="1" xfId="0" applyNumberFormat="1" applyFont="1" applyFill="1" applyBorder="1"/>
    <xf numFmtId="1" fontId="28" fillId="9" borderId="31" xfId="0" applyNumberFormat="1" applyFont="1" applyFill="1" applyBorder="1"/>
    <xf numFmtId="49" fontId="13" fillId="7" borderId="1" xfId="2" applyNumberFormat="1" applyFont="1" applyFill="1" applyBorder="1" applyAlignment="1">
      <alignment horizontal="left"/>
    </xf>
    <xf numFmtId="0" fontId="0" fillId="7" borderId="31" xfId="0" applyFill="1" applyBorder="1"/>
    <xf numFmtId="0" fontId="16" fillId="7" borderId="0" xfId="0" applyFont="1" applyFill="1" applyBorder="1" applyAlignment="1">
      <alignment horizontal="center" vertical="center"/>
    </xf>
    <xf numFmtId="0" fontId="28" fillId="7" borderId="0" xfId="0" applyFont="1" applyFill="1" applyBorder="1"/>
    <xf numFmtId="0" fontId="0" fillId="9" borderId="1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8" fillId="8" borderId="1" xfId="0" applyFont="1" applyFill="1" applyBorder="1" applyAlignment="1">
      <alignment horizontal="left" vertical="center"/>
    </xf>
    <xf numFmtId="0" fontId="0" fillId="7" borderId="47" xfId="0" applyFill="1" applyBorder="1" applyAlignment="1">
      <alignment horizontal="right" vertical="center"/>
    </xf>
    <xf numFmtId="0" fontId="13" fillId="7" borderId="26" xfId="2" applyFont="1" applyFill="1" applyBorder="1" applyAlignment="1">
      <alignment horizontal="center"/>
    </xf>
    <xf numFmtId="0" fontId="14" fillId="7" borderId="24" xfId="2" applyFont="1" applyFill="1" applyBorder="1" applyAlignment="1">
      <alignment horizontal="left"/>
    </xf>
    <xf numFmtId="0" fontId="15" fillId="7" borderId="24" xfId="2" applyFont="1" applyFill="1" applyBorder="1"/>
    <xf numFmtId="1" fontId="28" fillId="0" borderId="1" xfId="0" applyNumberFormat="1" applyFont="1" applyBorder="1"/>
    <xf numFmtId="1" fontId="0" fillId="7" borderId="52" xfId="0" applyNumberFormat="1" applyFill="1" applyBorder="1"/>
    <xf numFmtId="0" fontId="13" fillId="0" borderId="37" xfId="2" applyFont="1" applyBorder="1" applyAlignment="1">
      <alignment horizontal="center"/>
    </xf>
    <xf numFmtId="49" fontId="13" fillId="0" borderId="38" xfId="2" applyNumberFormat="1" applyFont="1" applyBorder="1" applyAlignment="1">
      <alignment horizontal="left"/>
    </xf>
    <xf numFmtId="0" fontId="15" fillId="0" borderId="38" xfId="2" applyFont="1" applyBorder="1"/>
    <xf numFmtId="0" fontId="0" fillId="7" borderId="38" xfId="0" applyFill="1" applyBorder="1"/>
    <xf numFmtId="1" fontId="0" fillId="7" borderId="3" xfId="0" applyNumberFormat="1" applyFill="1" applyBorder="1"/>
    <xf numFmtId="1" fontId="0" fillId="7" borderId="42" xfId="0" applyNumberFormat="1" applyFill="1" applyBorder="1"/>
    <xf numFmtId="0" fontId="0" fillId="0" borderId="27" xfId="0" applyBorder="1"/>
    <xf numFmtId="0" fontId="16" fillId="6" borderId="53" xfId="0" applyFont="1" applyFill="1" applyBorder="1" applyAlignment="1">
      <alignment horizontal="center"/>
    </xf>
    <xf numFmtId="0" fontId="28" fillId="6" borderId="17" xfId="0" applyFont="1" applyFill="1" applyBorder="1"/>
    <xf numFmtId="0" fontId="12" fillId="3" borderId="17" xfId="0" applyFont="1" applyFill="1" applyBorder="1"/>
    <xf numFmtId="0" fontId="28" fillId="3" borderId="17" xfId="0" applyFont="1" applyFill="1" applyBorder="1"/>
    <xf numFmtId="1" fontId="28" fillId="3" borderId="17" xfId="0" applyNumberFormat="1" applyFont="1" applyFill="1" applyBorder="1"/>
    <xf numFmtId="1" fontId="28" fillId="3" borderId="23" xfId="0" applyNumberFormat="1" applyFont="1" applyFill="1" applyBorder="1"/>
    <xf numFmtId="49" fontId="13" fillId="7" borderId="38" xfId="2" applyNumberFormat="1" applyFont="1" applyFill="1" applyBorder="1" applyAlignment="1">
      <alignment horizontal="left"/>
    </xf>
    <xf numFmtId="0" fontId="13" fillId="0" borderId="26" xfId="2" applyFont="1" applyBorder="1" applyAlignment="1">
      <alignment horizontal="center"/>
    </xf>
    <xf numFmtId="0" fontId="14" fillId="0" borderId="24" xfId="2" applyFont="1" applyBorder="1" applyAlignment="1">
      <alignment horizontal="left"/>
    </xf>
    <xf numFmtId="0" fontId="15" fillId="0" borderId="24" xfId="2" applyFont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31" fillId="9" borderId="0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left" vertical="center"/>
    </xf>
    <xf numFmtId="0" fontId="16" fillId="6" borderId="43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left" vertical="center"/>
    </xf>
    <xf numFmtId="0" fontId="12" fillId="6" borderId="33" xfId="0" applyFont="1" applyFill="1" applyBorder="1" applyAlignment="1">
      <alignment horizontal="left" vertical="center"/>
    </xf>
    <xf numFmtId="1" fontId="28" fillId="3" borderId="32" xfId="0" applyNumberFormat="1" applyFont="1" applyFill="1" applyBorder="1" applyAlignment="1">
      <alignment horizontal="right" vertical="center"/>
    </xf>
    <xf numFmtId="1" fontId="28" fillId="3" borderId="33" xfId="0" applyNumberFormat="1" applyFont="1" applyFill="1" applyBorder="1" applyAlignment="1">
      <alignment horizontal="right" vertical="center"/>
    </xf>
    <xf numFmtId="1" fontId="28" fillId="3" borderId="41" xfId="0" applyNumberFormat="1" applyFont="1" applyFill="1" applyBorder="1" applyAlignment="1">
      <alignment horizontal="right" vertical="center"/>
    </xf>
    <xf numFmtId="1" fontId="28" fillId="3" borderId="47" xfId="0" applyNumberFormat="1" applyFont="1" applyFill="1" applyBorder="1" applyAlignment="1">
      <alignment horizontal="right" vertical="center"/>
    </xf>
    <xf numFmtId="0" fontId="12" fillId="7" borderId="43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28" fillId="3" borderId="3" xfId="0" applyNumberFormat="1" applyFont="1" applyFill="1" applyBorder="1" applyAlignment="1">
      <alignment horizontal="right" vertical="center"/>
    </xf>
    <xf numFmtId="1" fontId="28" fillId="6" borderId="32" xfId="0" applyNumberFormat="1" applyFont="1" applyFill="1" applyBorder="1" applyAlignment="1">
      <alignment horizontal="right" vertical="center"/>
    </xf>
    <xf numFmtId="1" fontId="28" fillId="6" borderId="33" xfId="0" applyNumberFormat="1" applyFont="1" applyFill="1" applyBorder="1" applyAlignment="1">
      <alignment horizontal="right" vertical="center"/>
    </xf>
    <xf numFmtId="1" fontId="28" fillId="3" borderId="42" xfId="0" applyNumberFormat="1" applyFont="1" applyFill="1" applyBorder="1" applyAlignment="1">
      <alignment horizontal="right" vertical="center"/>
    </xf>
    <xf numFmtId="0" fontId="12" fillId="3" borderId="32" xfId="0" applyFont="1" applyFill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/>
    </xf>
    <xf numFmtId="0" fontId="16" fillId="6" borderId="4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10" borderId="15" xfId="0" applyFont="1" applyFill="1" applyBorder="1" applyAlignment="1">
      <alignment horizontal="left"/>
    </xf>
    <xf numFmtId="0" fontId="22" fillId="10" borderId="22" xfId="0" applyFont="1" applyFill="1" applyBorder="1" applyAlignment="1">
      <alignment horizontal="left"/>
    </xf>
    <xf numFmtId="0" fontId="22" fillId="10" borderId="48" xfId="0" applyFont="1" applyFill="1" applyBorder="1" applyAlignment="1">
      <alignment horizontal="left"/>
    </xf>
    <xf numFmtId="0" fontId="12" fillId="7" borderId="26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</cellXfs>
  <cellStyles count="3">
    <cellStyle name="Hypertextové prepojenie" xfId="1" builtinId="8"/>
    <cellStyle name="Normálne" xfId="0" builtinId="0"/>
    <cellStyle name="normálne_Hárok1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.benkova@centr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selection sqref="A1:Q32"/>
    </sheetView>
  </sheetViews>
  <sheetFormatPr defaultRowHeight="14.5" x14ac:dyDescent="0.35"/>
  <sheetData>
    <row r="1" spans="1:17" ht="15.5" x14ac:dyDescent="0.35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35">
      <c r="A2" s="6"/>
      <c r="B2" s="7"/>
      <c r="C2" s="7"/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8" t="s">
        <v>1</v>
      </c>
    </row>
    <row r="3" spans="1:17" x14ac:dyDescent="0.35">
      <c r="A3" s="245" t="s">
        <v>2</v>
      </c>
      <c r="B3" s="9" t="s">
        <v>3</v>
      </c>
      <c r="C3" s="246" t="s">
        <v>4</v>
      </c>
      <c r="D3" s="244" t="s">
        <v>5</v>
      </c>
      <c r="E3" s="245" t="s">
        <v>6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4" t="s">
        <v>7</v>
      </c>
      <c r="Q3" s="244" t="s">
        <v>8</v>
      </c>
    </row>
    <row r="4" spans="1:17" x14ac:dyDescent="0.35">
      <c r="A4" s="245"/>
      <c r="B4" s="9" t="s">
        <v>9</v>
      </c>
      <c r="C4" s="246"/>
      <c r="D4" s="244"/>
      <c r="E4" s="9" t="s">
        <v>10</v>
      </c>
      <c r="F4" s="9" t="s">
        <v>11</v>
      </c>
      <c r="G4" s="9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244"/>
      <c r="Q4" s="244"/>
    </row>
    <row r="5" spans="1:17" x14ac:dyDescent="0.35">
      <c r="A5" s="11">
        <v>1</v>
      </c>
      <c r="B5" s="12"/>
      <c r="C5" s="13"/>
      <c r="D5" s="14">
        <f>SUM(E5:O5)</f>
        <v>0</v>
      </c>
      <c r="E5" s="15"/>
      <c r="F5" s="16"/>
      <c r="G5" s="16"/>
      <c r="H5" s="16"/>
      <c r="I5" s="17"/>
      <c r="J5" s="16"/>
      <c r="K5" s="16"/>
      <c r="L5" s="16"/>
      <c r="M5" s="16"/>
      <c r="N5" s="16"/>
      <c r="O5" s="18"/>
      <c r="P5" s="13"/>
      <c r="Q5" s="13"/>
    </row>
    <row r="6" spans="1:17" x14ac:dyDescent="0.35">
      <c r="A6" s="11">
        <v>2</v>
      </c>
      <c r="B6" s="19"/>
      <c r="C6" s="13"/>
      <c r="D6" s="14">
        <f t="shared" ref="D6:D30" si="0">SUM(E6:O6)</f>
        <v>0</v>
      </c>
      <c r="E6" s="15"/>
      <c r="F6" s="16"/>
      <c r="G6" s="16"/>
      <c r="H6" s="16"/>
      <c r="I6" s="17"/>
      <c r="J6" s="16"/>
      <c r="K6" s="16"/>
      <c r="L6" s="16"/>
      <c r="M6" s="16"/>
      <c r="N6" s="16"/>
      <c r="O6" s="18"/>
      <c r="P6" s="13"/>
      <c r="Q6" s="13"/>
    </row>
    <row r="7" spans="1:17" x14ac:dyDescent="0.35">
      <c r="A7" s="11">
        <v>3</v>
      </c>
      <c r="B7" s="12"/>
      <c r="C7" s="13"/>
      <c r="D7" s="14">
        <f t="shared" si="0"/>
        <v>0</v>
      </c>
      <c r="E7" s="15"/>
      <c r="F7" s="16"/>
      <c r="G7" s="16"/>
      <c r="H7" s="16"/>
      <c r="I7" s="17"/>
      <c r="J7" s="16"/>
      <c r="K7" s="16"/>
      <c r="L7" s="16"/>
      <c r="M7" s="16"/>
      <c r="N7" s="16"/>
      <c r="O7" s="18"/>
      <c r="P7" s="13"/>
      <c r="Q7" s="13"/>
    </row>
    <row r="8" spans="1:17" x14ac:dyDescent="0.35">
      <c r="A8" s="11">
        <v>4</v>
      </c>
      <c r="B8" s="12"/>
      <c r="C8" s="13"/>
      <c r="D8" s="14">
        <f t="shared" si="0"/>
        <v>0</v>
      </c>
      <c r="E8" s="15"/>
      <c r="F8" s="16"/>
      <c r="G8" s="16"/>
      <c r="H8" s="16"/>
      <c r="I8" s="17"/>
      <c r="J8" s="16"/>
      <c r="K8" s="16"/>
      <c r="L8" s="16"/>
      <c r="M8" s="16"/>
      <c r="N8" s="16"/>
      <c r="O8" s="18"/>
      <c r="P8" s="13"/>
      <c r="Q8" s="13"/>
    </row>
    <row r="9" spans="1:17" x14ac:dyDescent="0.35">
      <c r="A9" s="11">
        <v>5</v>
      </c>
      <c r="B9" s="12"/>
      <c r="C9" s="13"/>
      <c r="D9" s="14">
        <f t="shared" si="0"/>
        <v>0</v>
      </c>
      <c r="E9" s="15"/>
      <c r="F9" s="16"/>
      <c r="G9" s="16"/>
      <c r="H9" s="16"/>
      <c r="I9" s="17"/>
      <c r="J9" s="16"/>
      <c r="K9" s="16"/>
      <c r="L9" s="16"/>
      <c r="M9" s="16"/>
      <c r="N9" s="16"/>
      <c r="O9" s="18"/>
      <c r="P9" s="13"/>
      <c r="Q9" s="13"/>
    </row>
    <row r="10" spans="1:17" x14ac:dyDescent="0.35">
      <c r="A10" s="11">
        <v>6</v>
      </c>
      <c r="B10" s="12"/>
      <c r="C10" s="13"/>
      <c r="D10" s="14">
        <f t="shared" si="0"/>
        <v>0</v>
      </c>
      <c r="E10" s="15"/>
      <c r="F10" s="16"/>
      <c r="G10" s="16"/>
      <c r="H10" s="16"/>
      <c r="I10" s="17"/>
      <c r="J10" s="16"/>
      <c r="K10" s="16"/>
      <c r="L10" s="16"/>
      <c r="M10" s="16"/>
      <c r="N10" s="16"/>
      <c r="O10" s="18"/>
      <c r="P10" s="13"/>
      <c r="Q10" s="13"/>
    </row>
    <row r="11" spans="1:17" x14ac:dyDescent="0.35">
      <c r="A11" s="11">
        <v>7</v>
      </c>
      <c r="B11" s="12"/>
      <c r="C11" s="13"/>
      <c r="D11" s="14">
        <f t="shared" si="0"/>
        <v>0</v>
      </c>
      <c r="E11" s="15"/>
      <c r="F11" s="16"/>
      <c r="G11" s="16"/>
      <c r="H11" s="16"/>
      <c r="I11" s="17"/>
      <c r="J11" s="16"/>
      <c r="K11" s="16"/>
      <c r="L11" s="16"/>
      <c r="M11" s="16"/>
      <c r="N11" s="16"/>
      <c r="O11" s="18"/>
      <c r="P11" s="13"/>
      <c r="Q11" s="13"/>
    </row>
    <row r="12" spans="1:17" x14ac:dyDescent="0.35">
      <c r="A12" s="11">
        <v>8</v>
      </c>
      <c r="B12" s="12"/>
      <c r="C12" s="13"/>
      <c r="D12" s="14">
        <f t="shared" si="0"/>
        <v>0</v>
      </c>
      <c r="E12" s="15"/>
      <c r="F12" s="16"/>
      <c r="G12" s="16"/>
      <c r="H12" s="16"/>
      <c r="I12" s="17"/>
      <c r="J12" s="16"/>
      <c r="K12" s="16"/>
      <c r="L12" s="16"/>
      <c r="M12" s="16"/>
      <c r="N12" s="16"/>
      <c r="O12" s="18"/>
      <c r="P12" s="13"/>
      <c r="Q12" s="13"/>
    </row>
    <row r="13" spans="1:17" x14ac:dyDescent="0.35">
      <c r="A13" s="11">
        <v>9</v>
      </c>
      <c r="B13" s="12"/>
      <c r="C13" s="13"/>
      <c r="D13" s="14">
        <f t="shared" si="0"/>
        <v>0</v>
      </c>
      <c r="E13" s="15"/>
      <c r="F13" s="16"/>
      <c r="G13" s="16"/>
      <c r="H13" s="16"/>
      <c r="I13" s="17"/>
      <c r="J13" s="16"/>
      <c r="K13" s="16"/>
      <c r="L13" s="16"/>
      <c r="M13" s="16"/>
      <c r="N13" s="16"/>
      <c r="O13" s="18"/>
      <c r="P13" s="13"/>
      <c r="Q13" s="13"/>
    </row>
    <row r="14" spans="1:17" x14ac:dyDescent="0.35">
      <c r="A14" s="20">
        <v>10</v>
      </c>
      <c r="B14" s="21"/>
      <c r="C14" s="22"/>
      <c r="D14" s="23">
        <f t="shared" si="0"/>
        <v>0</v>
      </c>
      <c r="E14" s="24"/>
      <c r="F14" s="25"/>
      <c r="G14" s="25"/>
      <c r="H14" s="25"/>
      <c r="I14" s="26"/>
      <c r="J14" s="25"/>
      <c r="K14" s="25"/>
      <c r="L14" s="25"/>
      <c r="M14" s="25"/>
      <c r="N14" s="25"/>
      <c r="O14" s="27"/>
      <c r="P14" s="22"/>
      <c r="Q14" s="22"/>
    </row>
    <row r="15" spans="1:17" x14ac:dyDescent="0.35">
      <c r="A15" s="11">
        <v>11</v>
      </c>
      <c r="B15" s="28"/>
      <c r="C15" s="29"/>
      <c r="D15" s="14">
        <f t="shared" si="0"/>
        <v>0</v>
      </c>
      <c r="E15" s="15"/>
      <c r="F15" s="16"/>
      <c r="G15" s="16"/>
      <c r="H15" s="16"/>
      <c r="I15" s="17"/>
      <c r="J15" s="16"/>
      <c r="K15" s="16"/>
      <c r="L15" s="16"/>
      <c r="M15" s="16"/>
      <c r="N15" s="16"/>
      <c r="O15" s="18"/>
      <c r="P15" s="13"/>
      <c r="Q15" s="29"/>
    </row>
    <row r="16" spans="1:17" x14ac:dyDescent="0.35">
      <c r="A16" s="11">
        <v>12</v>
      </c>
      <c r="B16" s="12"/>
      <c r="C16" s="13"/>
      <c r="D16" s="14">
        <f t="shared" si="0"/>
        <v>0</v>
      </c>
      <c r="E16" s="15"/>
      <c r="F16" s="16"/>
      <c r="G16" s="16"/>
      <c r="H16" s="16"/>
      <c r="I16" s="17"/>
      <c r="J16" s="16"/>
      <c r="K16" s="16"/>
      <c r="L16" s="16"/>
      <c r="M16" s="16"/>
      <c r="N16" s="16"/>
      <c r="O16" s="18"/>
      <c r="P16" s="13"/>
      <c r="Q16" s="13"/>
    </row>
    <row r="17" spans="1:17" x14ac:dyDescent="0.35">
      <c r="A17" s="11">
        <v>13</v>
      </c>
      <c r="B17" s="12"/>
      <c r="C17" s="13"/>
      <c r="D17" s="14">
        <f t="shared" si="0"/>
        <v>0</v>
      </c>
      <c r="E17" s="15"/>
      <c r="F17" s="16"/>
      <c r="G17" s="16"/>
      <c r="H17" s="16"/>
      <c r="I17" s="17"/>
      <c r="J17" s="16"/>
      <c r="K17" s="16"/>
      <c r="L17" s="16"/>
      <c r="M17" s="16"/>
      <c r="N17" s="16"/>
      <c r="O17" s="18"/>
      <c r="P17" s="13"/>
      <c r="Q17" s="13"/>
    </row>
    <row r="18" spans="1:17" x14ac:dyDescent="0.35">
      <c r="A18" s="11">
        <v>14</v>
      </c>
      <c r="B18" s="12"/>
      <c r="C18" s="13"/>
      <c r="D18" s="14">
        <f t="shared" si="0"/>
        <v>0</v>
      </c>
      <c r="E18" s="15"/>
      <c r="F18" s="16"/>
      <c r="G18" s="16"/>
      <c r="H18" s="16"/>
      <c r="I18" s="17"/>
      <c r="J18" s="16"/>
      <c r="K18" s="16"/>
      <c r="L18" s="16"/>
      <c r="M18" s="16"/>
      <c r="N18" s="16"/>
      <c r="O18" s="18"/>
      <c r="P18" s="13"/>
      <c r="Q18" s="13"/>
    </row>
    <row r="19" spans="1:17" x14ac:dyDescent="0.35">
      <c r="A19" s="11">
        <v>15</v>
      </c>
      <c r="B19" s="12"/>
      <c r="C19" s="13"/>
      <c r="D19" s="14">
        <f t="shared" si="0"/>
        <v>0</v>
      </c>
      <c r="E19" s="15"/>
      <c r="F19" s="16"/>
      <c r="G19" s="16"/>
      <c r="H19" s="16"/>
      <c r="I19" s="17"/>
      <c r="J19" s="16"/>
      <c r="K19" s="16"/>
      <c r="L19" s="16"/>
      <c r="M19" s="16"/>
      <c r="N19" s="16"/>
      <c r="O19" s="18"/>
      <c r="P19" s="13"/>
      <c r="Q19" s="13"/>
    </row>
    <row r="20" spans="1:17" x14ac:dyDescent="0.35">
      <c r="A20" s="11">
        <v>16</v>
      </c>
      <c r="B20" s="12"/>
      <c r="C20" s="13"/>
      <c r="D20" s="14">
        <f t="shared" si="0"/>
        <v>0</v>
      </c>
      <c r="E20" s="15"/>
      <c r="F20" s="16"/>
      <c r="G20" s="16"/>
      <c r="H20" s="16"/>
      <c r="I20" s="17"/>
      <c r="J20" s="16"/>
      <c r="K20" s="16"/>
      <c r="L20" s="16"/>
      <c r="M20" s="16"/>
      <c r="N20" s="16"/>
      <c r="O20" s="18"/>
      <c r="P20" s="13"/>
      <c r="Q20" s="13"/>
    </row>
    <row r="21" spans="1:17" x14ac:dyDescent="0.35">
      <c r="A21" s="11">
        <v>17</v>
      </c>
      <c r="B21" s="12"/>
      <c r="C21" s="13"/>
      <c r="D21" s="14">
        <f t="shared" si="0"/>
        <v>0</v>
      </c>
      <c r="E21" s="15"/>
      <c r="F21" s="16"/>
      <c r="G21" s="16"/>
      <c r="H21" s="16"/>
      <c r="I21" s="17"/>
      <c r="J21" s="16"/>
      <c r="K21" s="16"/>
      <c r="L21" s="16"/>
      <c r="M21" s="16"/>
      <c r="N21" s="16"/>
      <c r="O21" s="18"/>
      <c r="P21" s="13"/>
      <c r="Q21" s="13"/>
    </row>
    <row r="22" spans="1:17" x14ac:dyDescent="0.35">
      <c r="A22" s="11">
        <v>18</v>
      </c>
      <c r="B22" s="12"/>
      <c r="C22" s="13"/>
      <c r="D22" s="14">
        <f t="shared" si="0"/>
        <v>0</v>
      </c>
      <c r="E22" s="15"/>
      <c r="F22" s="16"/>
      <c r="G22" s="16"/>
      <c r="H22" s="16"/>
      <c r="I22" s="17"/>
      <c r="J22" s="16"/>
      <c r="K22" s="16"/>
      <c r="L22" s="16"/>
      <c r="M22" s="16"/>
      <c r="N22" s="16"/>
      <c r="O22" s="18"/>
      <c r="P22" s="13"/>
      <c r="Q22" s="13"/>
    </row>
    <row r="23" spans="1:17" x14ac:dyDescent="0.35">
      <c r="A23" s="11">
        <v>19</v>
      </c>
      <c r="B23" s="12"/>
      <c r="C23" s="13"/>
      <c r="D23" s="14">
        <f t="shared" si="0"/>
        <v>0</v>
      </c>
      <c r="E23" s="15"/>
      <c r="F23" s="16"/>
      <c r="G23" s="16"/>
      <c r="H23" s="16"/>
      <c r="I23" s="17"/>
      <c r="J23" s="16"/>
      <c r="K23" s="16"/>
      <c r="L23" s="16"/>
      <c r="M23" s="16"/>
      <c r="N23" s="16"/>
      <c r="O23" s="18"/>
      <c r="P23" s="13"/>
      <c r="Q23" s="13"/>
    </row>
    <row r="24" spans="1:17" x14ac:dyDescent="0.35">
      <c r="A24" s="20">
        <v>20</v>
      </c>
      <c r="B24" s="30"/>
      <c r="C24" s="22"/>
      <c r="D24" s="23">
        <f t="shared" si="0"/>
        <v>0</v>
      </c>
      <c r="E24" s="24"/>
      <c r="F24" s="25"/>
      <c r="G24" s="25"/>
      <c r="H24" s="25"/>
      <c r="I24" s="26"/>
      <c r="J24" s="25"/>
      <c r="K24" s="25"/>
      <c r="L24" s="25"/>
      <c r="M24" s="25"/>
      <c r="N24" s="25"/>
      <c r="O24" s="27"/>
      <c r="P24" s="22"/>
      <c r="Q24" s="22"/>
    </row>
    <row r="25" spans="1:17" x14ac:dyDescent="0.35">
      <c r="A25" s="11">
        <v>21</v>
      </c>
      <c r="B25" s="12"/>
      <c r="C25" s="13"/>
      <c r="D25" s="14">
        <f t="shared" si="0"/>
        <v>0</v>
      </c>
      <c r="E25" s="15"/>
      <c r="F25" s="16"/>
      <c r="G25" s="16"/>
      <c r="H25" s="16"/>
      <c r="I25" s="17"/>
      <c r="J25" s="16"/>
      <c r="K25" s="16"/>
      <c r="L25" s="16"/>
      <c r="M25" s="16"/>
      <c r="N25" s="16"/>
      <c r="O25" s="18"/>
      <c r="P25" s="13"/>
      <c r="Q25" s="13"/>
    </row>
    <row r="26" spans="1:17" x14ac:dyDescent="0.35">
      <c r="A26" s="11">
        <v>22</v>
      </c>
      <c r="B26" s="12"/>
      <c r="C26" s="13"/>
      <c r="D26" s="14">
        <f t="shared" si="0"/>
        <v>0</v>
      </c>
      <c r="E26" s="15"/>
      <c r="F26" s="16"/>
      <c r="G26" s="16"/>
      <c r="H26" s="16"/>
      <c r="I26" s="17"/>
      <c r="J26" s="16"/>
      <c r="K26" s="16"/>
      <c r="L26" s="16"/>
      <c r="M26" s="16"/>
      <c r="N26" s="16"/>
      <c r="O26" s="18"/>
      <c r="P26" s="13"/>
      <c r="Q26" s="13"/>
    </row>
    <row r="27" spans="1:17" x14ac:dyDescent="0.35">
      <c r="A27" s="11">
        <v>23</v>
      </c>
      <c r="B27" s="12"/>
      <c r="C27" s="13"/>
      <c r="D27" s="14">
        <f t="shared" si="0"/>
        <v>0</v>
      </c>
      <c r="E27" s="15"/>
      <c r="F27" s="16"/>
      <c r="G27" s="16"/>
      <c r="H27" s="16"/>
      <c r="I27" s="17"/>
      <c r="J27" s="16"/>
      <c r="K27" s="16"/>
      <c r="L27" s="16"/>
      <c r="M27" s="16"/>
      <c r="N27" s="16"/>
      <c r="O27" s="18"/>
      <c r="P27" s="13"/>
      <c r="Q27" s="13"/>
    </row>
    <row r="28" spans="1:17" x14ac:dyDescent="0.35">
      <c r="A28" s="11">
        <v>24</v>
      </c>
      <c r="B28" s="12"/>
      <c r="C28" s="13"/>
      <c r="D28" s="14">
        <f t="shared" si="0"/>
        <v>0</v>
      </c>
      <c r="E28" s="15"/>
      <c r="F28" s="16"/>
      <c r="G28" s="16"/>
      <c r="H28" s="16"/>
      <c r="I28" s="17"/>
      <c r="J28" s="16"/>
      <c r="K28" s="16"/>
      <c r="L28" s="16"/>
      <c r="M28" s="16"/>
      <c r="N28" s="16"/>
      <c r="O28" s="18"/>
      <c r="P28" s="13"/>
      <c r="Q28" s="13"/>
    </row>
    <row r="29" spans="1:17" x14ac:dyDescent="0.35">
      <c r="A29" s="11">
        <v>25</v>
      </c>
      <c r="B29" s="12"/>
      <c r="C29" s="13"/>
      <c r="D29" s="14">
        <f t="shared" si="0"/>
        <v>0</v>
      </c>
      <c r="E29" s="15"/>
      <c r="F29" s="16"/>
      <c r="G29" s="16"/>
      <c r="H29" s="16"/>
      <c r="I29" s="17"/>
      <c r="J29" s="16"/>
      <c r="K29" s="16"/>
      <c r="L29" s="16"/>
      <c r="M29" s="16"/>
      <c r="N29" s="16"/>
      <c r="O29" s="18"/>
      <c r="P29" s="13"/>
      <c r="Q29" s="13"/>
    </row>
    <row r="30" spans="1:17" ht="15" thickBot="1" x14ac:dyDescent="0.4">
      <c r="A30" s="11">
        <v>26</v>
      </c>
      <c r="B30" s="12"/>
      <c r="C30" s="13"/>
      <c r="D30" s="14">
        <f t="shared" si="0"/>
        <v>0</v>
      </c>
      <c r="E30" s="15"/>
      <c r="F30" s="16"/>
      <c r="G30" s="16"/>
      <c r="H30" s="31"/>
      <c r="I30" s="17"/>
      <c r="J30" s="16"/>
      <c r="K30" s="31"/>
      <c r="L30" s="16"/>
      <c r="M30" s="16"/>
      <c r="N30" s="16"/>
      <c r="O30" s="18"/>
      <c r="P30" s="13"/>
      <c r="Q30" s="13"/>
    </row>
    <row r="31" spans="1:17" ht="15" thickBot="1" x14ac:dyDescent="0.4">
      <c r="A31" s="32">
        <v>40</v>
      </c>
      <c r="B31" s="33" t="s">
        <v>21</v>
      </c>
      <c r="C31" s="34"/>
      <c r="D31" s="35">
        <f>SUM(D5:D30)</f>
        <v>0</v>
      </c>
      <c r="E31" s="36">
        <f t="shared" ref="E31:Q31" si="1">SUM(E5:E30)</f>
        <v>0</v>
      </c>
      <c r="F31" s="37">
        <f t="shared" si="1"/>
        <v>0</v>
      </c>
      <c r="G31" s="37">
        <f t="shared" si="1"/>
        <v>0</v>
      </c>
      <c r="H31" s="37">
        <f t="shared" si="1"/>
        <v>0</v>
      </c>
      <c r="I31" s="38">
        <f t="shared" si="1"/>
        <v>0</v>
      </c>
      <c r="J31" s="37">
        <f t="shared" si="1"/>
        <v>0</v>
      </c>
      <c r="K31" s="37">
        <f t="shared" si="1"/>
        <v>0</v>
      </c>
      <c r="L31" s="37">
        <f t="shared" si="1"/>
        <v>0</v>
      </c>
      <c r="M31" s="37">
        <f t="shared" si="1"/>
        <v>0</v>
      </c>
      <c r="N31" s="37">
        <f t="shared" si="1"/>
        <v>0</v>
      </c>
      <c r="O31" s="39">
        <f t="shared" si="1"/>
        <v>0</v>
      </c>
      <c r="P31" s="34">
        <f t="shared" si="1"/>
        <v>0</v>
      </c>
      <c r="Q31" s="40">
        <f t="shared" si="1"/>
        <v>0</v>
      </c>
    </row>
    <row r="32" spans="1:17" x14ac:dyDescent="0.35">
      <c r="A32" s="41"/>
      <c r="B32" s="42"/>
      <c r="C32" s="43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</sheetData>
  <mergeCells count="6">
    <mergeCell ref="Q3:Q4"/>
    <mergeCell ref="A3:A4"/>
    <mergeCell ref="C3:C4"/>
    <mergeCell ref="D3:D4"/>
    <mergeCell ref="E3:O3"/>
    <mergeCell ref="P3:P4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9"/>
  <sheetViews>
    <sheetView tabSelected="1" view="pageLayout" zoomScaleNormal="100" workbookViewId="0">
      <selection activeCell="F5" sqref="F5:F6"/>
    </sheetView>
  </sheetViews>
  <sheetFormatPr defaultRowHeight="14.5" x14ac:dyDescent="0.35"/>
  <cols>
    <col min="1" max="1" width="16.1796875" customWidth="1"/>
    <col min="3" max="3" width="10.7265625" customWidth="1"/>
    <col min="4" max="4" width="33.1796875" customWidth="1"/>
    <col min="5" max="5" width="15.81640625" customWidth="1"/>
    <col min="6" max="6" width="14.453125" customWidth="1"/>
    <col min="7" max="7" width="14.7265625" customWidth="1"/>
  </cols>
  <sheetData>
    <row r="1" spans="2:7" x14ac:dyDescent="0.35">
      <c r="B1" s="288" t="s">
        <v>51</v>
      </c>
      <c r="C1" s="288"/>
      <c r="D1" s="288"/>
    </row>
    <row r="2" spans="2:7" ht="15" thickBot="1" x14ac:dyDescent="0.4"/>
    <row r="3" spans="2:7" ht="15" thickBot="1" x14ac:dyDescent="0.4">
      <c r="B3" s="289" t="s">
        <v>69</v>
      </c>
      <c r="C3" s="290"/>
      <c r="D3" s="291"/>
    </row>
    <row r="4" spans="2:7" ht="15" thickBot="1" x14ac:dyDescent="0.4">
      <c r="B4" s="264" t="s">
        <v>54</v>
      </c>
      <c r="C4" s="264"/>
      <c r="D4" s="264"/>
    </row>
    <row r="5" spans="2:7" ht="15" customHeight="1" x14ac:dyDescent="0.35">
      <c r="B5" s="259" t="s">
        <v>22</v>
      </c>
      <c r="C5" s="256" t="s">
        <v>23</v>
      </c>
      <c r="D5" s="256" t="s">
        <v>24</v>
      </c>
      <c r="E5" s="254" t="s">
        <v>163</v>
      </c>
      <c r="F5" s="254" t="s">
        <v>164</v>
      </c>
      <c r="G5" s="254" t="s">
        <v>165</v>
      </c>
    </row>
    <row r="6" spans="2:7" ht="15" thickBot="1" x14ac:dyDescent="0.4">
      <c r="B6" s="261"/>
      <c r="C6" s="262"/>
      <c r="D6" s="262"/>
      <c r="E6" s="263"/>
      <c r="F6" s="263"/>
      <c r="G6" s="263"/>
    </row>
    <row r="7" spans="2:7" x14ac:dyDescent="0.35">
      <c r="B7" s="222">
        <v>611</v>
      </c>
      <c r="C7" s="223"/>
      <c r="D7" s="224" t="s">
        <v>25</v>
      </c>
      <c r="E7" s="161">
        <v>172500</v>
      </c>
      <c r="F7" s="162">
        <f>SUM(E7*1.1)</f>
        <v>189750.00000000003</v>
      </c>
      <c r="G7" s="177">
        <f>SUM(F7)</f>
        <v>189750.00000000003</v>
      </c>
    </row>
    <row r="8" spans="2:7" x14ac:dyDescent="0.35">
      <c r="B8" s="71">
        <v>612</v>
      </c>
      <c r="C8" s="78" t="s">
        <v>55</v>
      </c>
      <c r="D8" s="46" t="s">
        <v>56</v>
      </c>
      <c r="E8" s="163">
        <v>3300</v>
      </c>
      <c r="F8" s="162">
        <f>SUM(E8*1.1)</f>
        <v>3630.0000000000005</v>
      </c>
      <c r="G8" s="177">
        <f t="shared" ref="G8:G15" si="0">SUM(F8)</f>
        <v>3630.0000000000005</v>
      </c>
    </row>
    <row r="9" spans="2:7" x14ac:dyDescent="0.35">
      <c r="B9" s="71"/>
      <c r="C9" s="78" t="s">
        <v>57</v>
      </c>
      <c r="D9" s="46" t="s">
        <v>155</v>
      </c>
      <c r="E9" s="163">
        <v>1800</v>
      </c>
      <c r="F9" s="162">
        <f t="shared" ref="F9:F15" si="1">SUM(E9*1.1)</f>
        <v>1980.0000000000002</v>
      </c>
      <c r="G9" s="177">
        <f t="shared" si="0"/>
        <v>1980.0000000000002</v>
      </c>
    </row>
    <row r="10" spans="2:7" x14ac:dyDescent="0.35">
      <c r="B10" s="71">
        <v>3</v>
      </c>
      <c r="C10" s="78" t="s">
        <v>59</v>
      </c>
      <c r="D10" s="46" t="s">
        <v>156</v>
      </c>
      <c r="E10" s="163">
        <v>3000</v>
      </c>
      <c r="F10" s="162">
        <f t="shared" si="1"/>
        <v>3300.0000000000005</v>
      </c>
      <c r="G10" s="177">
        <f t="shared" si="0"/>
        <v>3300.0000000000005</v>
      </c>
    </row>
    <row r="11" spans="2:7" x14ac:dyDescent="0.35">
      <c r="B11" s="71"/>
      <c r="C11" s="78" t="s">
        <v>61</v>
      </c>
      <c r="D11" s="46" t="s">
        <v>62</v>
      </c>
      <c r="E11" s="163">
        <v>8600</v>
      </c>
      <c r="F11" s="162">
        <f t="shared" si="1"/>
        <v>9460</v>
      </c>
      <c r="G11" s="177">
        <f t="shared" si="0"/>
        <v>9460</v>
      </c>
    </row>
    <row r="12" spans="2:7" x14ac:dyDescent="0.35">
      <c r="B12" s="71"/>
      <c r="C12" s="78" t="s">
        <v>63</v>
      </c>
      <c r="D12" s="46" t="s">
        <v>64</v>
      </c>
      <c r="E12" s="163">
        <v>7300</v>
      </c>
      <c r="F12" s="162">
        <f t="shared" si="1"/>
        <v>8030.0000000000009</v>
      </c>
      <c r="G12" s="177">
        <f t="shared" si="0"/>
        <v>8030.0000000000009</v>
      </c>
    </row>
    <row r="13" spans="2:7" x14ac:dyDescent="0.35">
      <c r="B13" s="71"/>
      <c r="C13" s="78" t="s">
        <v>65</v>
      </c>
      <c r="D13" s="46" t="s">
        <v>66</v>
      </c>
      <c r="E13" s="163">
        <v>4300</v>
      </c>
      <c r="F13" s="162">
        <f t="shared" si="1"/>
        <v>4730</v>
      </c>
      <c r="G13" s="177">
        <f t="shared" si="0"/>
        <v>4730</v>
      </c>
    </row>
    <row r="14" spans="2:7" x14ac:dyDescent="0.35">
      <c r="B14" s="71">
        <v>614</v>
      </c>
      <c r="C14" s="206" t="s">
        <v>55</v>
      </c>
      <c r="D14" s="46" t="s">
        <v>26</v>
      </c>
      <c r="E14" s="163">
        <v>9800</v>
      </c>
      <c r="F14" s="162">
        <f t="shared" si="1"/>
        <v>10780</v>
      </c>
      <c r="G14" s="177">
        <f t="shared" si="0"/>
        <v>10780</v>
      </c>
    </row>
    <row r="15" spans="2:7" ht="15" thickBot="1" x14ac:dyDescent="0.4">
      <c r="B15" s="227"/>
      <c r="C15" s="228" t="s">
        <v>57</v>
      </c>
      <c r="D15" s="229" t="s">
        <v>157</v>
      </c>
      <c r="E15" s="230">
        <v>4000</v>
      </c>
      <c r="F15" s="231">
        <f t="shared" si="1"/>
        <v>4400</v>
      </c>
      <c r="G15" s="232">
        <f t="shared" si="0"/>
        <v>4400</v>
      </c>
    </row>
    <row r="16" spans="2:7" ht="15" thickBot="1" x14ac:dyDescent="0.4">
      <c r="B16" s="234">
        <v>610</v>
      </c>
      <c r="C16" s="235"/>
      <c r="D16" s="236" t="s">
        <v>27</v>
      </c>
      <c r="E16" s="237">
        <f>SUM(E7:E15)</f>
        <v>214600</v>
      </c>
      <c r="F16" s="238">
        <f>SUM(F7:F15)</f>
        <v>236060.00000000003</v>
      </c>
      <c r="G16" s="239">
        <f>SUM(G7:G15)</f>
        <v>236060.00000000003</v>
      </c>
    </row>
    <row r="17" spans="2:7" x14ac:dyDescent="0.35">
      <c r="B17" s="62"/>
      <c r="C17" s="44"/>
      <c r="D17" s="57"/>
      <c r="E17" s="44"/>
      <c r="F17" s="44"/>
      <c r="G17" s="233"/>
    </row>
    <row r="18" spans="2:7" x14ac:dyDescent="0.35">
      <c r="B18" s="207">
        <v>621</v>
      </c>
      <c r="C18" s="45"/>
      <c r="D18" s="46" t="s">
        <v>28</v>
      </c>
      <c r="E18" s="225">
        <v>21100</v>
      </c>
      <c r="F18" s="209">
        <f t="shared" ref="F18" si="2">SUM(E18*1.1)</f>
        <v>23210.000000000004</v>
      </c>
      <c r="G18" s="210">
        <f>SUM(F18)</f>
        <v>23210.000000000004</v>
      </c>
    </row>
    <row r="19" spans="2:7" x14ac:dyDescent="0.35">
      <c r="B19" s="207">
        <v>623</v>
      </c>
      <c r="C19" s="45"/>
      <c r="D19" s="46" t="s">
        <v>49</v>
      </c>
      <c r="E19" s="225">
        <v>17100</v>
      </c>
      <c r="F19" s="209">
        <f t="shared" ref="F19" si="3">SUM(E19*1.1)</f>
        <v>18810</v>
      </c>
      <c r="G19" s="210">
        <f t="shared" ref="G19:G20" si="4">SUM(F19)</f>
        <v>18810</v>
      </c>
    </row>
    <row r="20" spans="2:7" x14ac:dyDescent="0.35">
      <c r="B20" s="207">
        <v>623</v>
      </c>
      <c r="C20" s="45"/>
      <c r="D20" s="46" t="s">
        <v>50</v>
      </c>
      <c r="E20" s="225">
        <v>0</v>
      </c>
      <c r="F20" s="209">
        <f t="shared" ref="F20" si="5">SUM(E20*1.1)</f>
        <v>0</v>
      </c>
      <c r="G20" s="210">
        <f t="shared" si="4"/>
        <v>0</v>
      </c>
    </row>
    <row r="21" spans="2:7" x14ac:dyDescent="0.35">
      <c r="B21" s="208">
        <v>625</v>
      </c>
      <c r="C21" s="110"/>
      <c r="D21" s="111" t="s">
        <v>29</v>
      </c>
      <c r="E21" s="211">
        <f>SUM(E22:E28)</f>
        <v>53542.700000000004</v>
      </c>
      <c r="F21" s="211">
        <f>SUM(F22:F28)</f>
        <v>58896.970000000016</v>
      </c>
      <c r="G21" s="212">
        <f>SUM(G22:G28)</f>
        <v>58896.970000000016</v>
      </c>
    </row>
    <row r="22" spans="2:7" x14ac:dyDescent="0.35">
      <c r="B22" s="71"/>
      <c r="C22" s="50">
        <v>625001</v>
      </c>
      <c r="D22" s="51" t="s">
        <v>30</v>
      </c>
      <c r="E22" s="174">
        <f>SUM(E16*0.014)</f>
        <v>3004.4</v>
      </c>
      <c r="F22" s="174">
        <f>SUM(F16*0.014)</f>
        <v>3304.8400000000006</v>
      </c>
      <c r="G22" s="178">
        <f>SUM(G16*0.014)</f>
        <v>3304.8400000000006</v>
      </c>
    </row>
    <row r="23" spans="2:7" x14ac:dyDescent="0.35">
      <c r="B23" s="71"/>
      <c r="C23" s="50">
        <v>625002</v>
      </c>
      <c r="D23" s="51" t="s">
        <v>31</v>
      </c>
      <c r="E23" s="174">
        <f>SUM(E16*0.14)</f>
        <v>30044.000000000004</v>
      </c>
      <c r="F23" s="174">
        <f>SUM(F16*0.14)</f>
        <v>33048.400000000009</v>
      </c>
      <c r="G23" s="178">
        <f>SUM(G16*0.14)</f>
        <v>33048.400000000009</v>
      </c>
    </row>
    <row r="24" spans="2:7" x14ac:dyDescent="0.35">
      <c r="B24" s="71"/>
      <c r="C24" s="50">
        <v>625003</v>
      </c>
      <c r="D24" s="51" t="s">
        <v>32</v>
      </c>
      <c r="E24" s="174">
        <f>SUM(E16*0.008)</f>
        <v>1716.8</v>
      </c>
      <c r="F24" s="174">
        <f>SUM(F16*0.008)</f>
        <v>1888.4800000000002</v>
      </c>
      <c r="G24" s="178">
        <f>SUM(G16*0.008)</f>
        <v>1888.4800000000002</v>
      </c>
    </row>
    <row r="25" spans="2:7" x14ac:dyDescent="0.35">
      <c r="B25" s="72"/>
      <c r="C25" s="52">
        <v>625004</v>
      </c>
      <c r="D25" s="53" t="s">
        <v>33</v>
      </c>
      <c r="E25" s="174">
        <f>SUM(E16*0.03)</f>
        <v>6438</v>
      </c>
      <c r="F25" s="174">
        <f>SUM(F16*0.03)</f>
        <v>7081.8</v>
      </c>
      <c r="G25" s="178">
        <f>SUM(G16*0.03)</f>
        <v>7081.8</v>
      </c>
    </row>
    <row r="26" spans="2:7" x14ac:dyDescent="0.35">
      <c r="B26" s="72"/>
      <c r="C26" s="52">
        <v>625005</v>
      </c>
      <c r="D26" s="53" t="s">
        <v>34</v>
      </c>
      <c r="E26" s="174">
        <f>SUM(E16*0.01)</f>
        <v>2146</v>
      </c>
      <c r="F26" s="174">
        <f>SUM(F16*0.01)</f>
        <v>2360.6000000000004</v>
      </c>
      <c r="G26" s="178">
        <f>SUM(G16*0.01)</f>
        <v>2360.6000000000004</v>
      </c>
    </row>
    <row r="27" spans="2:7" x14ac:dyDescent="0.35">
      <c r="B27" s="72"/>
      <c r="C27" s="52">
        <v>625006</v>
      </c>
      <c r="D27" s="53" t="s">
        <v>35</v>
      </c>
      <c r="E27" s="174">
        <v>0</v>
      </c>
      <c r="F27" s="174">
        <v>0</v>
      </c>
      <c r="G27" s="178">
        <v>0</v>
      </c>
    </row>
    <row r="28" spans="2:7" x14ac:dyDescent="0.35">
      <c r="B28" s="72"/>
      <c r="C28" s="52">
        <v>625007</v>
      </c>
      <c r="D28" s="53" t="s">
        <v>36</v>
      </c>
      <c r="E28" s="174">
        <f>SUM(E16*0.0475)</f>
        <v>10193.5</v>
      </c>
      <c r="F28" s="174">
        <f>SUM(F16*0.0475)</f>
        <v>11212.850000000002</v>
      </c>
      <c r="G28" s="178">
        <f>SUM(G16*0.0475)</f>
        <v>11212.850000000002</v>
      </c>
    </row>
    <row r="29" spans="2:7" ht="15" thickBot="1" x14ac:dyDescent="0.4">
      <c r="B29" s="169">
        <v>627</v>
      </c>
      <c r="C29" s="170"/>
      <c r="D29" s="171" t="s">
        <v>37</v>
      </c>
      <c r="E29" s="175">
        <f>SUM(E16*0.02)</f>
        <v>4292</v>
      </c>
      <c r="F29" s="175">
        <f>SUM(F16*0.02)</f>
        <v>4721.2000000000007</v>
      </c>
      <c r="G29" s="226">
        <f>SUM(G16*0.02)</f>
        <v>4721.2000000000007</v>
      </c>
    </row>
    <row r="30" spans="2:7" x14ac:dyDescent="0.35">
      <c r="B30" s="265">
        <v>620</v>
      </c>
      <c r="C30" s="172"/>
      <c r="D30" s="284" t="s">
        <v>38</v>
      </c>
      <c r="E30" s="269">
        <f>SUM(E18+E19+E20+E21+E29)</f>
        <v>96034.700000000012</v>
      </c>
      <c r="F30" s="269">
        <f>SUM(F18+F19+F20+F21+F29)</f>
        <v>105638.17000000001</v>
      </c>
      <c r="G30" s="271">
        <f>SUM(G18+G19+G20+G21+G29)</f>
        <v>105638.17000000001</v>
      </c>
    </row>
    <row r="31" spans="2:7" ht="15" thickBot="1" x14ac:dyDescent="0.4">
      <c r="B31" s="266"/>
      <c r="C31" s="173"/>
      <c r="D31" s="285"/>
      <c r="E31" s="270"/>
      <c r="F31" s="270"/>
      <c r="G31" s="272"/>
    </row>
    <row r="32" spans="2:7" ht="9.75" customHeight="1" x14ac:dyDescent="0.35">
      <c r="B32" s="82"/>
      <c r="C32" s="69"/>
      <c r="D32" s="83"/>
      <c r="E32" s="84"/>
      <c r="F32" s="84"/>
      <c r="G32" s="84"/>
    </row>
    <row r="33" spans="2:7" x14ac:dyDescent="0.35">
      <c r="B33" s="82"/>
      <c r="C33" s="69"/>
      <c r="D33" s="83"/>
      <c r="E33" s="84"/>
      <c r="F33" s="84"/>
      <c r="G33" s="84"/>
    </row>
    <row r="34" spans="2:7" s="69" customFormat="1" ht="15" thickBot="1" x14ac:dyDescent="0.4">
      <c r="B34" s="264" t="s">
        <v>67</v>
      </c>
      <c r="C34" s="264"/>
      <c r="D34" s="264"/>
      <c r="E34" s="84"/>
      <c r="F34" s="84"/>
      <c r="G34" s="84"/>
    </row>
    <row r="35" spans="2:7" s="69" customFormat="1" ht="14.5" customHeight="1" x14ac:dyDescent="0.35">
      <c r="B35" s="259" t="s">
        <v>22</v>
      </c>
      <c r="C35" s="256" t="s">
        <v>23</v>
      </c>
      <c r="D35" s="256" t="s">
        <v>24</v>
      </c>
      <c r="E35" s="254" t="s">
        <v>163</v>
      </c>
      <c r="F35" s="254" t="s">
        <v>164</v>
      </c>
      <c r="G35" s="254" t="s">
        <v>165</v>
      </c>
    </row>
    <row r="36" spans="2:7" s="69" customFormat="1" x14ac:dyDescent="0.35">
      <c r="B36" s="260"/>
      <c r="C36" s="257"/>
      <c r="D36" s="257"/>
      <c r="E36" s="255"/>
      <c r="F36" s="255"/>
      <c r="G36" s="255"/>
    </row>
    <row r="37" spans="2:7" ht="15" customHeight="1" thickBot="1" x14ac:dyDescent="0.4">
      <c r="B37" s="261"/>
      <c r="C37" s="262"/>
      <c r="D37" s="262"/>
      <c r="E37" s="263"/>
      <c r="F37" s="263"/>
      <c r="G37" s="263"/>
    </row>
    <row r="38" spans="2:7" x14ac:dyDescent="0.35">
      <c r="B38" s="222">
        <v>611</v>
      </c>
      <c r="C38" s="223"/>
      <c r="D38" s="224" t="s">
        <v>25</v>
      </c>
      <c r="E38" s="161">
        <v>54000</v>
      </c>
      <c r="F38" s="162">
        <f>SUM(E38*1.1)</f>
        <v>59400.000000000007</v>
      </c>
      <c r="G38" s="177">
        <f>SUM(F38)</f>
        <v>59400.000000000007</v>
      </c>
    </row>
    <row r="39" spans="2:7" x14ac:dyDescent="0.35">
      <c r="B39" s="71">
        <v>612</v>
      </c>
      <c r="C39" s="78" t="s">
        <v>55</v>
      </c>
      <c r="D39" s="46" t="s">
        <v>56</v>
      </c>
      <c r="E39" s="47">
        <v>1200</v>
      </c>
      <c r="F39" s="162">
        <f t="shared" ref="F39:F44" si="6">SUM(E39*1.1)</f>
        <v>1320</v>
      </c>
      <c r="G39" s="177">
        <f t="shared" ref="G39:G44" si="7">SUM(F39)</f>
        <v>1320</v>
      </c>
    </row>
    <row r="40" spans="2:7" x14ac:dyDescent="0.35">
      <c r="B40" s="71"/>
      <c r="C40" s="78" t="s">
        <v>59</v>
      </c>
      <c r="D40" s="46" t="s">
        <v>60</v>
      </c>
      <c r="E40" s="47">
        <v>2500</v>
      </c>
      <c r="F40" s="162">
        <f t="shared" si="6"/>
        <v>2750</v>
      </c>
      <c r="G40" s="177">
        <f t="shared" si="7"/>
        <v>2750</v>
      </c>
    </row>
    <row r="41" spans="2:7" x14ac:dyDescent="0.35">
      <c r="B41" s="71"/>
      <c r="C41" s="78" t="s">
        <v>61</v>
      </c>
      <c r="D41" s="46" t="s">
        <v>62</v>
      </c>
      <c r="E41" s="47">
        <v>3000</v>
      </c>
      <c r="F41" s="162">
        <f t="shared" si="6"/>
        <v>3300.0000000000005</v>
      </c>
      <c r="G41" s="177">
        <f t="shared" si="7"/>
        <v>3300.0000000000005</v>
      </c>
    </row>
    <row r="42" spans="2:7" x14ac:dyDescent="0.35">
      <c r="B42" s="71"/>
      <c r="C42" s="78" t="s">
        <v>63</v>
      </c>
      <c r="D42" s="46" t="s">
        <v>64</v>
      </c>
      <c r="E42" s="47">
        <v>1500</v>
      </c>
      <c r="F42" s="162">
        <f t="shared" si="6"/>
        <v>1650.0000000000002</v>
      </c>
      <c r="G42" s="177">
        <f t="shared" si="7"/>
        <v>1650.0000000000002</v>
      </c>
    </row>
    <row r="43" spans="2:7" x14ac:dyDescent="0.35">
      <c r="B43" s="166">
        <v>614</v>
      </c>
      <c r="C43" s="213" t="s">
        <v>55</v>
      </c>
      <c r="D43" s="168" t="s">
        <v>26</v>
      </c>
      <c r="E43" s="163">
        <v>2000</v>
      </c>
      <c r="F43" s="162">
        <f t="shared" si="6"/>
        <v>2200</v>
      </c>
      <c r="G43" s="177">
        <f t="shared" si="7"/>
        <v>2200</v>
      </c>
    </row>
    <row r="44" spans="2:7" ht="15" thickBot="1" x14ac:dyDescent="0.4">
      <c r="B44" s="169"/>
      <c r="C44" s="240" t="s">
        <v>57</v>
      </c>
      <c r="D44" s="171" t="s">
        <v>157</v>
      </c>
      <c r="E44" s="230">
        <v>1000</v>
      </c>
      <c r="F44" s="231">
        <f t="shared" si="6"/>
        <v>1100</v>
      </c>
      <c r="G44" s="232">
        <f t="shared" si="7"/>
        <v>1100</v>
      </c>
    </row>
    <row r="45" spans="2:7" ht="15" thickBot="1" x14ac:dyDescent="0.4">
      <c r="B45" s="234">
        <v>610</v>
      </c>
      <c r="C45" s="235"/>
      <c r="D45" s="236" t="s">
        <v>27</v>
      </c>
      <c r="E45" s="237">
        <f>SUM(E38:E44)</f>
        <v>65200</v>
      </c>
      <c r="F45" s="238">
        <f>SUM(F38:F44)</f>
        <v>71720.000000000015</v>
      </c>
      <c r="G45" s="239">
        <f>SUM(G38:G44)</f>
        <v>71720.000000000015</v>
      </c>
    </row>
    <row r="46" spans="2:7" ht="15" customHeight="1" x14ac:dyDescent="0.35">
      <c r="B46" s="62"/>
      <c r="C46" s="44"/>
      <c r="D46" s="57"/>
      <c r="E46" s="44"/>
      <c r="F46" s="44"/>
      <c r="G46" s="233"/>
    </row>
    <row r="47" spans="2:7" x14ac:dyDescent="0.35">
      <c r="B47" s="71">
        <v>621</v>
      </c>
      <c r="C47" s="45"/>
      <c r="D47" s="46" t="s">
        <v>28</v>
      </c>
      <c r="E47" s="47">
        <v>0</v>
      </c>
      <c r="F47" s="162">
        <f t="shared" ref="F47:F49" si="8">SUM(E47*1.1)</f>
        <v>0</v>
      </c>
      <c r="G47" s="177">
        <f>SUM(F47)</f>
        <v>0</v>
      </c>
    </row>
    <row r="48" spans="2:7" x14ac:dyDescent="0.35">
      <c r="B48" s="71">
        <v>623</v>
      </c>
      <c r="C48" s="45"/>
      <c r="D48" s="46" t="s">
        <v>49</v>
      </c>
      <c r="E48" s="47">
        <v>11736</v>
      </c>
      <c r="F48" s="162">
        <f t="shared" si="8"/>
        <v>12909.6</v>
      </c>
      <c r="G48" s="177">
        <f t="shared" ref="G48:G49" si="9">SUM(F48)</f>
        <v>12909.6</v>
      </c>
    </row>
    <row r="49" spans="2:7" x14ac:dyDescent="0.35">
      <c r="B49" s="71">
        <v>623</v>
      </c>
      <c r="C49" s="45"/>
      <c r="D49" s="46" t="s">
        <v>50</v>
      </c>
      <c r="E49" s="47">
        <v>0</v>
      </c>
      <c r="F49" s="162">
        <f t="shared" si="8"/>
        <v>0</v>
      </c>
      <c r="G49" s="177">
        <f t="shared" si="9"/>
        <v>0</v>
      </c>
    </row>
    <row r="50" spans="2:7" x14ac:dyDescent="0.35">
      <c r="B50" s="109">
        <v>625</v>
      </c>
      <c r="C50" s="110"/>
      <c r="D50" s="111" t="s">
        <v>29</v>
      </c>
      <c r="E50" s="159">
        <f>SUM(E51:E57)</f>
        <v>16267.4</v>
      </c>
      <c r="F50" s="159">
        <f>SUM(F51:F57)</f>
        <v>17894.140000000007</v>
      </c>
      <c r="G50" s="160">
        <f>SUM(G51:G57)</f>
        <v>17894.140000000007</v>
      </c>
    </row>
    <row r="51" spans="2:7" x14ac:dyDescent="0.35">
      <c r="B51" s="71"/>
      <c r="C51" s="50">
        <v>625001</v>
      </c>
      <c r="D51" s="51" t="s">
        <v>30</v>
      </c>
      <c r="E51" s="174">
        <f>SUM(E45*0.014)</f>
        <v>912.80000000000007</v>
      </c>
      <c r="F51" s="174">
        <f>SUM(F45*0.014)</f>
        <v>1004.0800000000003</v>
      </c>
      <c r="G51" s="178">
        <f>SUM(G45*0.014)</f>
        <v>1004.0800000000003</v>
      </c>
    </row>
    <row r="52" spans="2:7" x14ac:dyDescent="0.35">
      <c r="B52" s="71"/>
      <c r="C52" s="50">
        <v>625002</v>
      </c>
      <c r="D52" s="51" t="s">
        <v>31</v>
      </c>
      <c r="E52" s="174">
        <f>SUM(E45*0.14)</f>
        <v>9128</v>
      </c>
      <c r="F52" s="174">
        <f>SUM(F45*0.14)</f>
        <v>10040.800000000003</v>
      </c>
      <c r="G52" s="178">
        <f>SUM(G45*0.14)</f>
        <v>10040.800000000003</v>
      </c>
    </row>
    <row r="53" spans="2:7" x14ac:dyDescent="0.35">
      <c r="B53" s="71"/>
      <c r="C53" s="50">
        <v>625003</v>
      </c>
      <c r="D53" s="51" t="s">
        <v>32</v>
      </c>
      <c r="E53" s="174">
        <f>SUM(E45*0.008)</f>
        <v>521.6</v>
      </c>
      <c r="F53" s="174">
        <f>SUM(F45*0.008)</f>
        <v>573.7600000000001</v>
      </c>
      <c r="G53" s="178">
        <f>SUM(G45*0.008)</f>
        <v>573.7600000000001</v>
      </c>
    </row>
    <row r="54" spans="2:7" x14ac:dyDescent="0.35">
      <c r="B54" s="72"/>
      <c r="C54" s="52">
        <v>625004</v>
      </c>
      <c r="D54" s="53" t="s">
        <v>33</v>
      </c>
      <c r="E54" s="174">
        <f>SUM(E45*0.03)</f>
        <v>1956</v>
      </c>
      <c r="F54" s="174">
        <f>SUM(F45*0.03)</f>
        <v>2151.6000000000004</v>
      </c>
      <c r="G54" s="178">
        <f>SUM(G45*0.03)</f>
        <v>2151.6000000000004</v>
      </c>
    </row>
    <row r="55" spans="2:7" x14ac:dyDescent="0.35">
      <c r="B55" s="72"/>
      <c r="C55" s="52">
        <v>625005</v>
      </c>
      <c r="D55" s="53" t="s">
        <v>34</v>
      </c>
      <c r="E55" s="174">
        <f>SUM(E45*0.01)</f>
        <v>652</v>
      </c>
      <c r="F55" s="174">
        <f>SUM(F45*0.01)</f>
        <v>717.20000000000016</v>
      </c>
      <c r="G55" s="178">
        <f>SUM(G45*0.01)</f>
        <v>717.20000000000016</v>
      </c>
    </row>
    <row r="56" spans="2:7" x14ac:dyDescent="0.35">
      <c r="B56" s="72"/>
      <c r="C56" s="52">
        <v>625006</v>
      </c>
      <c r="D56" s="53" t="s">
        <v>35</v>
      </c>
      <c r="E56" s="163">
        <v>0</v>
      </c>
      <c r="F56" s="163">
        <v>0</v>
      </c>
      <c r="G56" s="214">
        <v>0</v>
      </c>
    </row>
    <row r="57" spans="2:7" x14ac:dyDescent="0.35">
      <c r="B57" s="72"/>
      <c r="C57" s="52">
        <v>625007</v>
      </c>
      <c r="D57" s="53" t="s">
        <v>36</v>
      </c>
      <c r="E57" s="174">
        <f>SUM(E45*0.0475)</f>
        <v>3097</v>
      </c>
      <c r="F57" s="174">
        <f>SUM(F45*0.0475)</f>
        <v>3406.7000000000007</v>
      </c>
      <c r="G57" s="178">
        <f>SUM(G45*0.0475)</f>
        <v>3406.7000000000007</v>
      </c>
    </row>
    <row r="58" spans="2:7" ht="15" thickBot="1" x14ac:dyDescent="0.4">
      <c r="B58" s="179">
        <v>627</v>
      </c>
      <c r="C58" s="180"/>
      <c r="D58" s="181" t="s">
        <v>37</v>
      </c>
      <c r="E58" s="182">
        <f>SUM(E45*0.02)</f>
        <v>1304</v>
      </c>
      <c r="F58" s="182">
        <f>SUM(F45*0.02)</f>
        <v>1434.4000000000003</v>
      </c>
      <c r="G58" s="183">
        <f>SUM(G45*0.02)</f>
        <v>1434.4000000000003</v>
      </c>
    </row>
    <row r="59" spans="2:7" x14ac:dyDescent="0.35">
      <c r="B59" s="286">
        <v>620</v>
      </c>
      <c r="C59" s="176"/>
      <c r="D59" s="287" t="s">
        <v>38</v>
      </c>
      <c r="E59" s="280">
        <f>SUM(E47+E48+E49+E50+E58)</f>
        <v>29307.4</v>
      </c>
      <c r="F59" s="280">
        <f>SUM(F47+F48+F49+F50+F58)</f>
        <v>32238.140000000007</v>
      </c>
      <c r="G59" s="283">
        <f>SUM(G47+G48+G49+G50+G58)</f>
        <v>32238.140000000007</v>
      </c>
    </row>
    <row r="60" spans="2:7" ht="15" thickBot="1" x14ac:dyDescent="0.4">
      <c r="B60" s="266"/>
      <c r="C60" s="173"/>
      <c r="D60" s="268"/>
      <c r="E60" s="270"/>
      <c r="F60" s="270"/>
      <c r="G60" s="272"/>
    </row>
    <row r="61" spans="2:7" x14ac:dyDescent="0.35">
      <c r="B61" s="82"/>
      <c r="C61" s="69"/>
      <c r="D61" s="83"/>
      <c r="E61" s="84"/>
      <c r="F61" s="84"/>
      <c r="G61" s="84"/>
    </row>
    <row r="62" spans="2:7" x14ac:dyDescent="0.35">
      <c r="B62" s="82"/>
      <c r="C62" s="69"/>
      <c r="D62" s="83"/>
      <c r="E62" s="84"/>
      <c r="F62" s="84"/>
      <c r="G62" s="84"/>
    </row>
    <row r="63" spans="2:7" x14ac:dyDescent="0.35">
      <c r="B63" s="82"/>
      <c r="C63" s="69"/>
      <c r="D63" s="83"/>
      <c r="E63" s="84"/>
      <c r="F63" s="84"/>
      <c r="G63" s="84"/>
    </row>
    <row r="64" spans="2:7" x14ac:dyDescent="0.35">
      <c r="B64" s="82"/>
      <c r="C64" s="69"/>
      <c r="D64" s="83"/>
      <c r="E64" s="84"/>
      <c r="F64" s="84"/>
      <c r="G64" s="84"/>
    </row>
    <row r="65" spans="2:7" x14ac:dyDescent="0.35">
      <c r="B65" s="82"/>
      <c r="C65" s="69"/>
      <c r="D65" s="83"/>
      <c r="E65" s="84"/>
      <c r="F65" s="84"/>
      <c r="G65" s="84"/>
    </row>
    <row r="66" spans="2:7" ht="15" thickBot="1" x14ac:dyDescent="0.4">
      <c r="B66" s="264" t="s">
        <v>68</v>
      </c>
      <c r="C66" s="264"/>
      <c r="D66" s="264"/>
      <c r="E66" s="84"/>
      <c r="F66" s="84"/>
      <c r="G66" s="84"/>
    </row>
    <row r="67" spans="2:7" ht="14.5" customHeight="1" x14ac:dyDescent="0.35">
      <c r="B67" s="259" t="s">
        <v>22</v>
      </c>
      <c r="C67" s="256" t="s">
        <v>23</v>
      </c>
      <c r="D67" s="256" t="s">
        <v>24</v>
      </c>
      <c r="E67" s="254" t="s">
        <v>163</v>
      </c>
      <c r="F67" s="254" t="s">
        <v>164</v>
      </c>
      <c r="G67" s="254" t="s">
        <v>165</v>
      </c>
    </row>
    <row r="68" spans="2:7" x14ac:dyDescent="0.35">
      <c r="B68" s="260"/>
      <c r="C68" s="257"/>
      <c r="D68" s="257"/>
      <c r="E68" s="255"/>
      <c r="F68" s="255"/>
      <c r="G68" s="255"/>
    </row>
    <row r="69" spans="2:7" ht="15" customHeight="1" thickBot="1" x14ac:dyDescent="0.4">
      <c r="B69" s="261"/>
      <c r="C69" s="262"/>
      <c r="D69" s="262"/>
      <c r="E69" s="263"/>
      <c r="F69" s="263"/>
      <c r="G69" s="263"/>
    </row>
    <row r="70" spans="2:7" x14ac:dyDescent="0.35">
      <c r="B70" s="222">
        <v>611</v>
      </c>
      <c r="C70" s="223"/>
      <c r="D70" s="224" t="s">
        <v>25</v>
      </c>
      <c r="E70" s="161">
        <v>114200</v>
      </c>
      <c r="F70" s="162">
        <f t="shared" ref="F70:F78" si="10">SUM(E70*1.1)</f>
        <v>125620.00000000001</v>
      </c>
      <c r="G70" s="177">
        <f>SUM(F70)</f>
        <v>125620.00000000001</v>
      </c>
    </row>
    <row r="71" spans="2:7" x14ac:dyDescent="0.35">
      <c r="B71" s="71">
        <v>612</v>
      </c>
      <c r="C71" s="78" t="s">
        <v>55</v>
      </c>
      <c r="D71" s="46" t="s">
        <v>56</v>
      </c>
      <c r="E71" s="47">
        <v>14400</v>
      </c>
      <c r="F71" s="162">
        <f t="shared" si="10"/>
        <v>15840.000000000002</v>
      </c>
      <c r="G71" s="177">
        <f t="shared" ref="G71:G82" si="11">SUM(F71)</f>
        <v>15840.000000000002</v>
      </c>
    </row>
    <row r="72" spans="2:7" x14ac:dyDescent="0.35">
      <c r="B72" s="71"/>
      <c r="C72" s="78" t="s">
        <v>59</v>
      </c>
      <c r="D72" s="46" t="s">
        <v>60</v>
      </c>
      <c r="E72" s="47">
        <v>5000</v>
      </c>
      <c r="F72" s="162">
        <f t="shared" si="10"/>
        <v>5500</v>
      </c>
      <c r="G72" s="177">
        <f t="shared" si="11"/>
        <v>5500</v>
      </c>
    </row>
    <row r="73" spans="2:7" x14ac:dyDescent="0.35">
      <c r="B73" s="71"/>
      <c r="C73" s="78" t="s">
        <v>57</v>
      </c>
      <c r="D73" s="46" t="s">
        <v>58</v>
      </c>
      <c r="E73" s="47">
        <v>4100</v>
      </c>
      <c r="F73" s="162">
        <f t="shared" si="10"/>
        <v>4510</v>
      </c>
      <c r="G73" s="177">
        <f t="shared" si="11"/>
        <v>4510</v>
      </c>
    </row>
    <row r="74" spans="2:7" x14ac:dyDescent="0.35">
      <c r="B74" s="71"/>
      <c r="C74" s="78" t="s">
        <v>61</v>
      </c>
      <c r="D74" s="46" t="s">
        <v>62</v>
      </c>
      <c r="E74" s="47">
        <v>4600</v>
      </c>
      <c r="F74" s="162">
        <f t="shared" si="10"/>
        <v>5060</v>
      </c>
      <c r="G74" s="177">
        <f t="shared" si="11"/>
        <v>5060</v>
      </c>
    </row>
    <row r="75" spans="2:7" x14ac:dyDescent="0.35">
      <c r="B75" s="71"/>
      <c r="C75" s="78" t="s">
        <v>63</v>
      </c>
      <c r="D75" s="46" t="s">
        <v>64</v>
      </c>
      <c r="E75" s="47">
        <v>4400</v>
      </c>
      <c r="F75" s="162">
        <f t="shared" si="10"/>
        <v>4840</v>
      </c>
      <c r="G75" s="177">
        <f t="shared" si="11"/>
        <v>4840</v>
      </c>
    </row>
    <row r="76" spans="2:7" x14ac:dyDescent="0.35">
      <c r="B76" s="71"/>
      <c r="C76" s="78" t="s">
        <v>65</v>
      </c>
      <c r="D76" s="46" t="s">
        <v>66</v>
      </c>
      <c r="E76" s="47">
        <v>3200</v>
      </c>
      <c r="F76" s="162">
        <f t="shared" si="10"/>
        <v>3520.0000000000005</v>
      </c>
      <c r="G76" s="177">
        <f t="shared" si="11"/>
        <v>3520.0000000000005</v>
      </c>
    </row>
    <row r="77" spans="2:7" x14ac:dyDescent="0.35">
      <c r="B77" s="166">
        <v>614</v>
      </c>
      <c r="C77" s="213" t="s">
        <v>55</v>
      </c>
      <c r="D77" s="168" t="s">
        <v>26</v>
      </c>
      <c r="E77" s="163">
        <v>8200</v>
      </c>
      <c r="F77" s="162">
        <f t="shared" si="10"/>
        <v>9020</v>
      </c>
      <c r="G77" s="177">
        <f t="shared" si="11"/>
        <v>9020</v>
      </c>
    </row>
    <row r="78" spans="2:7" ht="15" thickBot="1" x14ac:dyDescent="0.4">
      <c r="B78" s="169"/>
      <c r="C78" s="240" t="s">
        <v>57</v>
      </c>
      <c r="D78" s="171" t="s">
        <v>157</v>
      </c>
      <c r="E78" s="230">
        <v>3200</v>
      </c>
      <c r="F78" s="231">
        <f t="shared" si="10"/>
        <v>3520.0000000000005</v>
      </c>
      <c r="G78" s="232">
        <f t="shared" si="11"/>
        <v>3520.0000000000005</v>
      </c>
    </row>
    <row r="79" spans="2:7" ht="15" thickBot="1" x14ac:dyDescent="0.4">
      <c r="B79" s="234">
        <v>610</v>
      </c>
      <c r="C79" s="235"/>
      <c r="D79" s="236" t="s">
        <v>27</v>
      </c>
      <c r="E79" s="237">
        <f>SUM(E70:E78)</f>
        <v>161300</v>
      </c>
      <c r="F79" s="238">
        <f>SUM(F70:F78)</f>
        <v>177430.00000000003</v>
      </c>
      <c r="G79" s="239">
        <f>SUM(G70:G78)</f>
        <v>177430.00000000003</v>
      </c>
    </row>
    <row r="80" spans="2:7" x14ac:dyDescent="0.35">
      <c r="B80" s="241">
        <v>621</v>
      </c>
      <c r="C80" s="242"/>
      <c r="D80" s="243" t="s">
        <v>28</v>
      </c>
      <c r="E80" s="44">
        <v>11100</v>
      </c>
      <c r="F80" s="162">
        <f t="shared" ref="F80:F82" si="12">SUM(E80*1.1)</f>
        <v>12210.000000000002</v>
      </c>
      <c r="G80" s="177">
        <f t="shared" si="11"/>
        <v>12210.000000000002</v>
      </c>
    </row>
    <row r="81" spans="2:7" x14ac:dyDescent="0.35">
      <c r="B81" s="71">
        <v>623</v>
      </c>
      <c r="C81" s="45"/>
      <c r="D81" s="46" t="s">
        <v>49</v>
      </c>
      <c r="E81" s="47">
        <v>17046</v>
      </c>
      <c r="F81" s="162">
        <f t="shared" si="12"/>
        <v>18750.600000000002</v>
      </c>
      <c r="G81" s="177">
        <f t="shared" si="11"/>
        <v>18750.600000000002</v>
      </c>
    </row>
    <row r="82" spans="2:7" x14ac:dyDescent="0.35">
      <c r="B82" s="71">
        <v>623</v>
      </c>
      <c r="C82" s="45"/>
      <c r="D82" s="46" t="s">
        <v>50</v>
      </c>
      <c r="E82" s="47">
        <v>0</v>
      </c>
      <c r="F82" s="162">
        <f t="shared" si="12"/>
        <v>0</v>
      </c>
      <c r="G82" s="177">
        <f t="shared" si="11"/>
        <v>0</v>
      </c>
    </row>
    <row r="83" spans="2:7" x14ac:dyDescent="0.35">
      <c r="B83" s="109">
        <v>625</v>
      </c>
      <c r="C83" s="110"/>
      <c r="D83" s="111" t="s">
        <v>29</v>
      </c>
      <c r="E83" s="159">
        <f>SUM(E84:E90)</f>
        <v>40244.350000000006</v>
      </c>
      <c r="F83" s="159">
        <f>SUM(F84:F90)</f>
        <v>44268.785000000011</v>
      </c>
      <c r="G83" s="160">
        <f>SUM(G84:G90)</f>
        <v>44268.785000000011</v>
      </c>
    </row>
    <row r="84" spans="2:7" x14ac:dyDescent="0.35">
      <c r="B84" s="71"/>
      <c r="C84" s="50">
        <v>625001</v>
      </c>
      <c r="D84" s="51" t="s">
        <v>30</v>
      </c>
      <c r="E84" s="174">
        <f>SUM(E79*0.014)</f>
        <v>2258.2000000000003</v>
      </c>
      <c r="F84" s="174">
        <f>SUM(F79*0.014)</f>
        <v>2484.0200000000004</v>
      </c>
      <c r="G84" s="178">
        <f>SUM(G79*0.014)</f>
        <v>2484.0200000000004</v>
      </c>
    </row>
    <row r="85" spans="2:7" x14ac:dyDescent="0.35">
      <c r="B85" s="71"/>
      <c r="C85" s="50">
        <v>625002</v>
      </c>
      <c r="D85" s="51" t="s">
        <v>31</v>
      </c>
      <c r="E85" s="174">
        <f>SUM(E79*0.14)</f>
        <v>22582.000000000004</v>
      </c>
      <c r="F85" s="174">
        <f>SUM(F79*0.14)</f>
        <v>24840.200000000008</v>
      </c>
      <c r="G85" s="178">
        <f>SUM(G79*0.14)</f>
        <v>24840.200000000008</v>
      </c>
    </row>
    <row r="86" spans="2:7" x14ac:dyDescent="0.35">
      <c r="B86" s="71"/>
      <c r="C86" s="50">
        <v>625003</v>
      </c>
      <c r="D86" s="51" t="s">
        <v>32</v>
      </c>
      <c r="E86" s="174">
        <f>SUM(E79*0.008)</f>
        <v>1290.4000000000001</v>
      </c>
      <c r="F86" s="174">
        <f>SUM(F79*0.008)</f>
        <v>1419.4400000000003</v>
      </c>
      <c r="G86" s="178">
        <f>SUM(G79*0.008)</f>
        <v>1419.4400000000003</v>
      </c>
    </row>
    <row r="87" spans="2:7" x14ac:dyDescent="0.35">
      <c r="B87" s="72"/>
      <c r="C87" s="52">
        <v>625004</v>
      </c>
      <c r="D87" s="53" t="s">
        <v>33</v>
      </c>
      <c r="E87" s="174">
        <f>SUM(E79*0.03)</f>
        <v>4839</v>
      </c>
      <c r="F87" s="174">
        <f>SUM(F79*0.03)</f>
        <v>5322.9000000000005</v>
      </c>
      <c r="G87" s="178">
        <f>SUM(G79*0.03)</f>
        <v>5322.9000000000005</v>
      </c>
    </row>
    <row r="88" spans="2:7" x14ac:dyDescent="0.35">
      <c r="B88" s="72"/>
      <c r="C88" s="52">
        <v>625005</v>
      </c>
      <c r="D88" s="53" t="s">
        <v>34</v>
      </c>
      <c r="E88" s="174">
        <f>SUM(E79*0.01)</f>
        <v>1613</v>
      </c>
      <c r="F88" s="174">
        <f>SUM(F79*0.01)</f>
        <v>1774.3000000000004</v>
      </c>
      <c r="G88" s="178">
        <f>SUM(G79*0.01)</f>
        <v>1774.3000000000004</v>
      </c>
    </row>
    <row r="89" spans="2:7" x14ac:dyDescent="0.35">
      <c r="B89" s="72"/>
      <c r="C89" s="52">
        <v>625006</v>
      </c>
      <c r="D89" s="53" t="s">
        <v>35</v>
      </c>
      <c r="E89" s="163">
        <v>0</v>
      </c>
      <c r="F89" s="163">
        <v>0</v>
      </c>
      <c r="G89" s="214">
        <v>0</v>
      </c>
    </row>
    <row r="90" spans="2:7" x14ac:dyDescent="0.35">
      <c r="B90" s="72"/>
      <c r="C90" s="52">
        <v>625007</v>
      </c>
      <c r="D90" s="53" t="s">
        <v>36</v>
      </c>
      <c r="E90" s="174">
        <f>SUM(E79*0.0475)</f>
        <v>7661.75</v>
      </c>
      <c r="F90" s="174">
        <f>SUM(F79*0.0475)</f>
        <v>8427.9250000000011</v>
      </c>
      <c r="G90" s="178">
        <f>SUM(G79*0.0475)</f>
        <v>8427.9250000000011</v>
      </c>
    </row>
    <row r="91" spans="2:7" ht="15" thickBot="1" x14ac:dyDescent="0.4">
      <c r="B91" s="169">
        <v>627</v>
      </c>
      <c r="C91" s="170"/>
      <c r="D91" s="171" t="s">
        <v>37</v>
      </c>
      <c r="E91" s="182">
        <f>SUM(E79*0.02)</f>
        <v>3226</v>
      </c>
      <c r="F91" s="182">
        <f>SUM(F79*0.02)</f>
        <v>3548.6000000000008</v>
      </c>
      <c r="G91" s="183">
        <f>SUM(G79*0.02)</f>
        <v>3548.6000000000008</v>
      </c>
    </row>
    <row r="92" spans="2:7" x14ac:dyDescent="0.35">
      <c r="B92" s="265">
        <v>620</v>
      </c>
      <c r="C92" s="172"/>
      <c r="D92" s="284" t="s">
        <v>38</v>
      </c>
      <c r="E92" s="281">
        <f>SUM(E80+E81+E82+E83+E91)</f>
        <v>71616.350000000006</v>
      </c>
      <c r="F92" s="269">
        <f>SUM(F80+F81+F82+F83+F91)</f>
        <v>78777.985000000015</v>
      </c>
      <c r="G92" s="271">
        <f>SUM(G80+G81+G82+G83+G91)</f>
        <v>78777.985000000015</v>
      </c>
    </row>
    <row r="93" spans="2:7" ht="15" thickBot="1" x14ac:dyDescent="0.4">
      <c r="B93" s="266"/>
      <c r="C93" s="173"/>
      <c r="D93" s="285"/>
      <c r="E93" s="282"/>
      <c r="F93" s="270"/>
      <c r="G93" s="272"/>
    </row>
    <row r="94" spans="2:7" x14ac:dyDescent="0.35">
      <c r="B94" s="215"/>
      <c r="C94" s="216"/>
      <c r="D94" s="83"/>
      <c r="E94" s="165"/>
      <c r="F94" s="165"/>
      <c r="G94" s="165"/>
    </row>
    <row r="95" spans="2:7" ht="15" customHeight="1" x14ac:dyDescent="0.35">
      <c r="B95" s="215"/>
      <c r="C95" s="216"/>
      <c r="D95" s="83"/>
      <c r="E95" s="165"/>
      <c r="F95" s="165"/>
      <c r="G95" s="165"/>
    </row>
    <row r="96" spans="2:7" ht="15" customHeight="1" x14ac:dyDescent="0.35">
      <c r="B96" s="215"/>
      <c r="C96" s="216"/>
      <c r="D96" s="83"/>
      <c r="E96" s="165"/>
      <c r="F96" s="165"/>
      <c r="G96" s="165"/>
    </row>
    <row r="97" spans="2:7" ht="15" customHeight="1" x14ac:dyDescent="0.35">
      <c r="B97" s="82"/>
      <c r="C97" s="69"/>
      <c r="D97" s="83"/>
      <c r="E97" s="184"/>
      <c r="F97" s="84"/>
      <c r="G97" s="84"/>
    </row>
    <row r="98" spans="2:7" ht="15" customHeight="1" thickBot="1" x14ac:dyDescent="0.4">
      <c r="B98" s="264" t="s">
        <v>151</v>
      </c>
      <c r="C98" s="264"/>
      <c r="D98" s="264"/>
      <c r="E98" s="84"/>
      <c r="F98" s="84"/>
      <c r="G98" s="84"/>
    </row>
    <row r="99" spans="2:7" ht="14.5" customHeight="1" x14ac:dyDescent="0.35">
      <c r="B99" s="273" t="s">
        <v>22</v>
      </c>
      <c r="C99" s="276" t="s">
        <v>23</v>
      </c>
      <c r="D99" s="276" t="s">
        <v>24</v>
      </c>
      <c r="E99" s="254" t="s">
        <v>163</v>
      </c>
      <c r="F99" s="254" t="s">
        <v>164</v>
      </c>
      <c r="G99" s="254" t="s">
        <v>165</v>
      </c>
    </row>
    <row r="100" spans="2:7" x14ac:dyDescent="0.35">
      <c r="B100" s="274"/>
      <c r="C100" s="277"/>
      <c r="D100" s="277"/>
      <c r="E100" s="255"/>
      <c r="F100" s="255"/>
      <c r="G100" s="255"/>
    </row>
    <row r="101" spans="2:7" ht="15" customHeight="1" thickBot="1" x14ac:dyDescent="0.4">
      <c r="B101" s="292"/>
      <c r="C101" s="293"/>
      <c r="D101" s="293"/>
      <c r="E101" s="263"/>
      <c r="F101" s="263"/>
      <c r="G101" s="263"/>
    </row>
    <row r="102" spans="2:7" x14ac:dyDescent="0.35">
      <c r="B102" s="166">
        <v>611</v>
      </c>
      <c r="C102" s="167"/>
      <c r="D102" s="168" t="s">
        <v>25</v>
      </c>
      <c r="E102" s="161">
        <v>92800</v>
      </c>
      <c r="F102" s="162">
        <f t="shared" ref="F102:F108" si="13">SUM(E102*1.1)</f>
        <v>102080.00000000001</v>
      </c>
      <c r="G102" s="177">
        <f t="shared" ref="G102:G108" si="14">SUM(F102)</f>
        <v>102080.00000000001</v>
      </c>
    </row>
    <row r="103" spans="2:7" x14ac:dyDescent="0.35">
      <c r="B103" s="71">
        <v>612</v>
      </c>
      <c r="C103" s="78" t="s">
        <v>55</v>
      </c>
      <c r="D103" s="46" t="s">
        <v>56</v>
      </c>
      <c r="E103" s="47">
        <v>6600</v>
      </c>
      <c r="F103" s="162">
        <f t="shared" si="13"/>
        <v>7260.0000000000009</v>
      </c>
      <c r="G103" s="177">
        <f t="shared" si="14"/>
        <v>7260.0000000000009</v>
      </c>
    </row>
    <row r="104" spans="2:7" x14ac:dyDescent="0.35">
      <c r="B104" s="71"/>
      <c r="C104" s="78" t="s">
        <v>59</v>
      </c>
      <c r="D104" s="46" t="s">
        <v>60</v>
      </c>
      <c r="E104" s="47">
        <v>4000</v>
      </c>
      <c r="F104" s="162">
        <f t="shared" si="13"/>
        <v>4400</v>
      </c>
      <c r="G104" s="177">
        <f t="shared" si="14"/>
        <v>4400</v>
      </c>
    </row>
    <row r="105" spans="2:7" x14ac:dyDescent="0.35">
      <c r="B105" s="71"/>
      <c r="C105" s="78" t="s">
        <v>61</v>
      </c>
      <c r="D105" s="46" t="s">
        <v>62</v>
      </c>
      <c r="E105" s="47">
        <v>5200</v>
      </c>
      <c r="F105" s="162">
        <f t="shared" si="13"/>
        <v>5720.0000000000009</v>
      </c>
      <c r="G105" s="177">
        <f t="shared" si="14"/>
        <v>5720.0000000000009</v>
      </c>
    </row>
    <row r="106" spans="2:7" x14ac:dyDescent="0.35">
      <c r="B106" s="71"/>
      <c r="C106" s="78" t="s">
        <v>63</v>
      </c>
      <c r="D106" s="46" t="s">
        <v>64</v>
      </c>
      <c r="E106" s="47">
        <v>2900</v>
      </c>
      <c r="F106" s="162">
        <f t="shared" si="13"/>
        <v>3190.0000000000005</v>
      </c>
      <c r="G106" s="177">
        <f t="shared" si="14"/>
        <v>3190.0000000000005</v>
      </c>
    </row>
    <row r="107" spans="2:7" x14ac:dyDescent="0.35">
      <c r="B107" s="166">
        <v>614</v>
      </c>
      <c r="C107" s="213" t="s">
        <v>55</v>
      </c>
      <c r="D107" s="168" t="s">
        <v>26</v>
      </c>
      <c r="E107" s="163">
        <v>4200</v>
      </c>
      <c r="F107" s="162">
        <f t="shared" si="13"/>
        <v>4620</v>
      </c>
      <c r="G107" s="177">
        <f t="shared" si="14"/>
        <v>4620</v>
      </c>
    </row>
    <row r="108" spans="2:7" x14ac:dyDescent="0.35">
      <c r="B108" s="166"/>
      <c r="C108" s="213" t="s">
        <v>57</v>
      </c>
      <c r="D108" s="168" t="s">
        <v>157</v>
      </c>
      <c r="E108" s="163">
        <v>3500</v>
      </c>
      <c r="F108" s="162">
        <f t="shared" si="13"/>
        <v>3850.0000000000005</v>
      </c>
      <c r="G108" s="177">
        <f t="shared" si="14"/>
        <v>3850.0000000000005</v>
      </c>
    </row>
    <row r="109" spans="2:7" x14ac:dyDescent="0.35">
      <c r="B109" s="79">
        <v>610</v>
      </c>
      <c r="C109" s="80"/>
      <c r="D109" s="48" t="s">
        <v>27</v>
      </c>
      <c r="E109" s="81">
        <f>SUM(E102:E108)</f>
        <v>119200</v>
      </c>
      <c r="F109" s="157">
        <f>SUM(F102:F108)</f>
        <v>131120.00000000003</v>
      </c>
      <c r="G109" s="158">
        <f>SUM(G102:G108)</f>
        <v>131120.00000000003</v>
      </c>
    </row>
    <row r="110" spans="2:7" x14ac:dyDescent="0.35">
      <c r="B110" s="68"/>
      <c r="C110" s="47"/>
      <c r="D110" s="49"/>
      <c r="E110" s="47"/>
      <c r="F110" s="47"/>
      <c r="G110" s="70"/>
    </row>
    <row r="111" spans="2:7" x14ac:dyDescent="0.35">
      <c r="B111" s="71">
        <v>621</v>
      </c>
      <c r="C111" s="45"/>
      <c r="D111" s="46" t="s">
        <v>28</v>
      </c>
      <c r="E111" s="47">
        <v>20700</v>
      </c>
      <c r="F111" s="162">
        <f t="shared" ref="F111:F113" si="15">SUM(E111*1.1)</f>
        <v>22770.000000000004</v>
      </c>
      <c r="G111" s="177">
        <f t="shared" ref="G111:G113" si="16">SUM(F111)</f>
        <v>22770.000000000004</v>
      </c>
    </row>
    <row r="112" spans="2:7" x14ac:dyDescent="0.35">
      <c r="B112" s="71">
        <v>623</v>
      </c>
      <c r="C112" s="45"/>
      <c r="D112" s="46" t="s">
        <v>49</v>
      </c>
      <c r="E112" s="47">
        <v>0</v>
      </c>
      <c r="F112" s="162">
        <f t="shared" si="15"/>
        <v>0</v>
      </c>
      <c r="G112" s="177">
        <f t="shared" si="16"/>
        <v>0</v>
      </c>
    </row>
    <row r="113" spans="2:7" x14ac:dyDescent="0.35">
      <c r="B113" s="71">
        <v>623</v>
      </c>
      <c r="C113" s="45"/>
      <c r="D113" s="46" t="s">
        <v>50</v>
      </c>
      <c r="E113" s="47">
        <v>0</v>
      </c>
      <c r="F113" s="162">
        <f t="shared" si="15"/>
        <v>0</v>
      </c>
      <c r="G113" s="177">
        <f t="shared" si="16"/>
        <v>0</v>
      </c>
    </row>
    <row r="114" spans="2:7" x14ac:dyDescent="0.35">
      <c r="B114" s="109">
        <v>625</v>
      </c>
      <c r="C114" s="110"/>
      <c r="D114" s="111" t="s">
        <v>29</v>
      </c>
      <c r="E114" s="159">
        <f>SUM(E115:E121)</f>
        <v>29740.399999999998</v>
      </c>
      <c r="F114" s="159">
        <f>SUM(F115:F121)</f>
        <v>32714.44000000001</v>
      </c>
      <c r="G114" s="160">
        <f>SUM(G115:G121)</f>
        <v>32714.44000000001</v>
      </c>
    </row>
    <row r="115" spans="2:7" x14ac:dyDescent="0.35">
      <c r="B115" s="71"/>
      <c r="C115" s="50">
        <v>625001</v>
      </c>
      <c r="D115" s="51" t="s">
        <v>30</v>
      </c>
      <c r="E115" s="174">
        <f>SUM(E109*0.014)</f>
        <v>1668.8</v>
      </c>
      <c r="F115" s="174">
        <f>SUM(F109*0.014)</f>
        <v>1835.6800000000005</v>
      </c>
      <c r="G115" s="178">
        <f>SUM(G109*0.014)</f>
        <v>1835.6800000000005</v>
      </c>
    </row>
    <row r="116" spans="2:7" x14ac:dyDescent="0.35">
      <c r="B116" s="71"/>
      <c r="C116" s="50">
        <v>625002</v>
      </c>
      <c r="D116" s="51" t="s">
        <v>31</v>
      </c>
      <c r="E116" s="174">
        <f>SUM(E109*0.14)</f>
        <v>16688</v>
      </c>
      <c r="F116" s="174">
        <f>SUM(F109*0.14)</f>
        <v>18356.800000000007</v>
      </c>
      <c r="G116" s="178">
        <f>SUM(G109*0.14)</f>
        <v>18356.800000000007</v>
      </c>
    </row>
    <row r="117" spans="2:7" x14ac:dyDescent="0.35">
      <c r="B117" s="71"/>
      <c r="C117" s="50">
        <v>625003</v>
      </c>
      <c r="D117" s="51" t="s">
        <v>32</v>
      </c>
      <c r="E117" s="174">
        <f>SUM(E109*0.008)</f>
        <v>953.6</v>
      </c>
      <c r="F117" s="174">
        <f>SUM(F109*0.008)</f>
        <v>1048.9600000000003</v>
      </c>
      <c r="G117" s="178">
        <f>SUM(G109*0.008)</f>
        <v>1048.9600000000003</v>
      </c>
    </row>
    <row r="118" spans="2:7" x14ac:dyDescent="0.35">
      <c r="B118" s="72"/>
      <c r="C118" s="52">
        <v>625004</v>
      </c>
      <c r="D118" s="53" t="s">
        <v>33</v>
      </c>
      <c r="E118" s="174">
        <f>SUM(E109*0.03)</f>
        <v>3576</v>
      </c>
      <c r="F118" s="174">
        <f>SUM(F109*0.03)</f>
        <v>3933.6000000000008</v>
      </c>
      <c r="G118" s="178">
        <f>SUM(G109*0.03)</f>
        <v>3933.6000000000008</v>
      </c>
    </row>
    <row r="119" spans="2:7" x14ac:dyDescent="0.35">
      <c r="B119" s="72"/>
      <c r="C119" s="52">
        <v>625005</v>
      </c>
      <c r="D119" s="53" t="s">
        <v>34</v>
      </c>
      <c r="E119" s="174">
        <f>SUM(E109*0.01)</f>
        <v>1192</v>
      </c>
      <c r="F119" s="174">
        <f>SUM(F109*0.01)</f>
        <v>1311.2000000000003</v>
      </c>
      <c r="G119" s="178">
        <f>SUM(G109*0.01)</f>
        <v>1311.2000000000003</v>
      </c>
    </row>
    <row r="120" spans="2:7" x14ac:dyDescent="0.35">
      <c r="B120" s="72"/>
      <c r="C120" s="52">
        <v>625006</v>
      </c>
      <c r="D120" s="53" t="s">
        <v>35</v>
      </c>
      <c r="E120" s="163">
        <v>0</v>
      </c>
      <c r="F120" s="163">
        <v>0</v>
      </c>
      <c r="G120" s="214">
        <v>0</v>
      </c>
    </row>
    <row r="121" spans="2:7" x14ac:dyDescent="0.35">
      <c r="B121" s="72"/>
      <c r="C121" s="52">
        <v>625007</v>
      </c>
      <c r="D121" s="53" t="s">
        <v>36</v>
      </c>
      <c r="E121" s="174">
        <f>SUM(E109*0.0475)</f>
        <v>5662</v>
      </c>
      <c r="F121" s="174">
        <f>SUM(F109*0.0475)</f>
        <v>6228.2000000000016</v>
      </c>
      <c r="G121" s="178">
        <f>SUM(G109*0.0475)</f>
        <v>6228.2000000000016</v>
      </c>
    </row>
    <row r="122" spans="2:7" ht="15" thickBot="1" x14ac:dyDescent="0.4">
      <c r="B122" s="169">
        <v>627</v>
      </c>
      <c r="C122" s="170"/>
      <c r="D122" s="171" t="s">
        <v>37</v>
      </c>
      <c r="E122" s="182">
        <f>SUM(E109*0.02)</f>
        <v>2384</v>
      </c>
      <c r="F122" s="182">
        <f>SUM(F109*0.02)</f>
        <v>2622.4000000000005</v>
      </c>
      <c r="G122" s="183">
        <f>SUM(G109*0.02)</f>
        <v>2622.4000000000005</v>
      </c>
    </row>
    <row r="123" spans="2:7" x14ac:dyDescent="0.35">
      <c r="B123" s="265">
        <v>620</v>
      </c>
      <c r="C123" s="172"/>
      <c r="D123" s="267" t="s">
        <v>38</v>
      </c>
      <c r="E123" s="269">
        <f>SUM(E111+E112+E113+E114+E122)</f>
        <v>52824.399999999994</v>
      </c>
      <c r="F123" s="269">
        <f>SUM(F111+F112+F113+F114+F122)</f>
        <v>58106.840000000018</v>
      </c>
      <c r="G123" s="271">
        <f>SUM(G111+G112+G113+G114+G122)</f>
        <v>58106.840000000018</v>
      </c>
    </row>
    <row r="124" spans="2:7" ht="15" thickBot="1" x14ac:dyDescent="0.4">
      <c r="B124" s="266"/>
      <c r="C124" s="173"/>
      <c r="D124" s="268"/>
      <c r="E124" s="270"/>
      <c r="F124" s="270"/>
      <c r="G124" s="272"/>
    </row>
    <row r="125" spans="2:7" x14ac:dyDescent="0.35">
      <c r="B125" s="82"/>
      <c r="C125" s="128"/>
      <c r="D125" s="83"/>
      <c r="E125" s="164"/>
      <c r="F125" s="165"/>
      <c r="G125" s="165"/>
    </row>
    <row r="126" spans="2:7" x14ac:dyDescent="0.35">
      <c r="B126" s="82"/>
      <c r="C126" s="128"/>
      <c r="D126" s="83"/>
      <c r="E126" s="164"/>
      <c r="F126" s="165"/>
      <c r="G126" s="165"/>
    </row>
    <row r="127" spans="2:7" x14ac:dyDescent="0.35">
      <c r="B127" s="82"/>
      <c r="C127" s="128"/>
      <c r="D127" s="83"/>
      <c r="E127" s="164"/>
      <c r="F127" s="165"/>
      <c r="G127" s="165"/>
    </row>
    <row r="128" spans="2:7" x14ac:dyDescent="0.35">
      <c r="B128" s="82"/>
      <c r="C128" s="128"/>
      <c r="D128" s="83"/>
      <c r="E128" s="164"/>
      <c r="F128" s="165"/>
      <c r="G128" s="165"/>
    </row>
    <row r="129" spans="2:7" x14ac:dyDescent="0.35">
      <c r="B129" s="82"/>
      <c r="C129" s="128"/>
      <c r="D129" s="83"/>
      <c r="E129" s="164"/>
      <c r="F129" s="165"/>
      <c r="G129" s="165"/>
    </row>
    <row r="130" spans="2:7" x14ac:dyDescent="0.35">
      <c r="B130" s="82"/>
      <c r="C130" s="128"/>
      <c r="D130" s="83"/>
      <c r="E130" s="164"/>
      <c r="F130" s="165"/>
      <c r="G130" s="165"/>
    </row>
    <row r="131" spans="2:7" ht="15" thickBot="1" x14ac:dyDescent="0.4">
      <c r="B131" s="264" t="s">
        <v>160</v>
      </c>
      <c r="C131" s="264"/>
      <c r="D131" s="264"/>
      <c r="E131" s="84"/>
      <c r="F131" s="84"/>
      <c r="G131" s="84"/>
    </row>
    <row r="132" spans="2:7" ht="14.5" customHeight="1" x14ac:dyDescent="0.35">
      <c r="B132" s="273" t="s">
        <v>22</v>
      </c>
      <c r="C132" s="276" t="s">
        <v>23</v>
      </c>
      <c r="D132" s="276" t="s">
        <v>24</v>
      </c>
      <c r="E132" s="254" t="s">
        <v>163</v>
      </c>
      <c r="F132" s="254" t="s">
        <v>164</v>
      </c>
      <c r="G132" s="254" t="s">
        <v>165</v>
      </c>
    </row>
    <row r="133" spans="2:7" x14ac:dyDescent="0.35">
      <c r="B133" s="274"/>
      <c r="C133" s="277"/>
      <c r="D133" s="277"/>
      <c r="E133" s="255"/>
      <c r="F133" s="255"/>
      <c r="G133" s="255"/>
    </row>
    <row r="134" spans="2:7" ht="15" thickBot="1" x14ac:dyDescent="0.4">
      <c r="B134" s="275"/>
      <c r="C134" s="278"/>
      <c r="D134" s="278"/>
      <c r="E134" s="263"/>
      <c r="F134" s="263"/>
      <c r="G134" s="263"/>
    </row>
    <row r="135" spans="2:7" x14ac:dyDescent="0.35">
      <c r="B135" s="222">
        <v>611</v>
      </c>
      <c r="C135" s="223"/>
      <c r="D135" s="224" t="s">
        <v>25</v>
      </c>
      <c r="E135" s="161">
        <v>76600</v>
      </c>
      <c r="F135" s="162">
        <f t="shared" ref="F135" si="17">SUM(E135*1.1)</f>
        <v>84260</v>
      </c>
      <c r="G135" s="177">
        <f t="shared" ref="G135:G138" si="18">SUM(F135)</f>
        <v>84260</v>
      </c>
    </row>
    <row r="136" spans="2:7" x14ac:dyDescent="0.35">
      <c r="B136" s="71">
        <v>612</v>
      </c>
      <c r="C136" s="78" t="s">
        <v>55</v>
      </c>
      <c r="D136" s="46" t="s">
        <v>56</v>
      </c>
      <c r="E136" s="47">
        <v>500</v>
      </c>
      <c r="F136" s="162">
        <v>500</v>
      </c>
      <c r="G136" s="177">
        <f t="shared" si="18"/>
        <v>500</v>
      </c>
    </row>
    <row r="137" spans="2:7" ht="15" customHeight="1" x14ac:dyDescent="0.35">
      <c r="B137" s="166">
        <v>614</v>
      </c>
      <c r="C137" s="213" t="s">
        <v>55</v>
      </c>
      <c r="D137" s="168" t="s">
        <v>26</v>
      </c>
      <c r="E137" s="163">
        <v>2000</v>
      </c>
      <c r="F137" s="162">
        <v>2000</v>
      </c>
      <c r="G137" s="177">
        <f t="shared" si="18"/>
        <v>2000</v>
      </c>
    </row>
    <row r="138" spans="2:7" ht="15" thickBot="1" x14ac:dyDescent="0.4">
      <c r="B138" s="169"/>
      <c r="C138" s="240" t="s">
        <v>57</v>
      </c>
      <c r="D138" s="171" t="s">
        <v>157</v>
      </c>
      <c r="E138" s="230">
        <v>2000</v>
      </c>
      <c r="F138" s="231">
        <v>2000</v>
      </c>
      <c r="G138" s="232">
        <f t="shared" si="18"/>
        <v>2000</v>
      </c>
    </row>
    <row r="139" spans="2:7" ht="15" thickBot="1" x14ac:dyDescent="0.4">
      <c r="B139" s="234">
        <v>610</v>
      </c>
      <c r="C139" s="235"/>
      <c r="D139" s="236" t="s">
        <v>27</v>
      </c>
      <c r="E139" s="237">
        <f>SUM(E135:E138)</f>
        <v>81100</v>
      </c>
      <c r="F139" s="238">
        <f>SUM(F135:F138)</f>
        <v>88760</v>
      </c>
      <c r="G139" s="239">
        <f>SUM(G135:G138)</f>
        <v>88760</v>
      </c>
    </row>
    <row r="140" spans="2:7" x14ac:dyDescent="0.35">
      <c r="B140" s="62"/>
      <c r="C140" s="44"/>
      <c r="D140" s="57"/>
      <c r="E140" s="44"/>
      <c r="F140" s="44"/>
      <c r="G140" s="233"/>
    </row>
    <row r="141" spans="2:7" x14ac:dyDescent="0.35">
      <c r="B141" s="71">
        <v>621</v>
      </c>
      <c r="C141" s="45"/>
      <c r="D141" s="46" t="s">
        <v>28</v>
      </c>
      <c r="E141" s="47">
        <v>11100</v>
      </c>
      <c r="F141" s="162">
        <f t="shared" ref="F141:F143" si="19">SUM(E141*1.1)</f>
        <v>12210.000000000002</v>
      </c>
      <c r="G141" s="177">
        <f t="shared" ref="G141:G143" si="20">SUM(F141)</f>
        <v>12210.000000000002</v>
      </c>
    </row>
    <row r="142" spans="2:7" s="142" customFormat="1" x14ac:dyDescent="0.35">
      <c r="B142" s="71">
        <v>623</v>
      </c>
      <c r="C142" s="45"/>
      <c r="D142" s="46" t="s">
        <v>49</v>
      </c>
      <c r="E142" s="47">
        <v>5800</v>
      </c>
      <c r="F142" s="162">
        <f t="shared" si="19"/>
        <v>6380.0000000000009</v>
      </c>
      <c r="G142" s="177">
        <f t="shared" si="20"/>
        <v>6380.0000000000009</v>
      </c>
    </row>
    <row r="143" spans="2:7" x14ac:dyDescent="0.35">
      <c r="B143" s="71">
        <v>623</v>
      </c>
      <c r="C143" s="45"/>
      <c r="D143" s="46" t="s">
        <v>50</v>
      </c>
      <c r="E143" s="47">
        <v>0</v>
      </c>
      <c r="F143" s="162">
        <f t="shared" si="19"/>
        <v>0</v>
      </c>
      <c r="G143" s="177">
        <f t="shared" si="20"/>
        <v>0</v>
      </c>
    </row>
    <row r="144" spans="2:7" x14ac:dyDescent="0.35">
      <c r="B144" s="109">
        <v>625</v>
      </c>
      <c r="C144" s="110"/>
      <c r="D144" s="111" t="s">
        <v>29</v>
      </c>
      <c r="E144" s="159">
        <f>SUM(E145:E151)</f>
        <v>20234.45</v>
      </c>
      <c r="F144" s="159">
        <f>SUM(F145:F151)</f>
        <v>22145.620000000003</v>
      </c>
      <c r="G144" s="160">
        <f>SUM(G145:G151)</f>
        <v>22145.620000000003</v>
      </c>
    </row>
    <row r="145" spans="2:7" x14ac:dyDescent="0.35">
      <c r="B145" s="71"/>
      <c r="C145" s="50">
        <v>625001</v>
      </c>
      <c r="D145" s="51" t="s">
        <v>30</v>
      </c>
      <c r="E145" s="174">
        <f>SUM(E139*0.014)</f>
        <v>1135.4000000000001</v>
      </c>
      <c r="F145" s="174">
        <f>SUM(F139*0.014)</f>
        <v>1242.6400000000001</v>
      </c>
      <c r="G145" s="178">
        <f>SUM(G139*0.014)</f>
        <v>1242.6400000000001</v>
      </c>
    </row>
    <row r="146" spans="2:7" x14ac:dyDescent="0.35">
      <c r="B146" s="71"/>
      <c r="C146" s="50">
        <v>625002</v>
      </c>
      <c r="D146" s="51" t="s">
        <v>31</v>
      </c>
      <c r="E146" s="174">
        <f>SUM(E139*0.14)</f>
        <v>11354.000000000002</v>
      </c>
      <c r="F146" s="174">
        <f>SUM(F139*0.14)</f>
        <v>12426.400000000001</v>
      </c>
      <c r="G146" s="178">
        <f>SUM(G139*0.14)</f>
        <v>12426.400000000001</v>
      </c>
    </row>
    <row r="147" spans="2:7" x14ac:dyDescent="0.35">
      <c r="B147" s="71"/>
      <c r="C147" s="50">
        <v>625003</v>
      </c>
      <c r="D147" s="51" t="s">
        <v>32</v>
      </c>
      <c r="E147" s="174">
        <f>SUM(E139*0.008)</f>
        <v>648.80000000000007</v>
      </c>
      <c r="F147" s="174">
        <f>SUM(F139*0.008)</f>
        <v>710.08</v>
      </c>
      <c r="G147" s="178">
        <f>SUM(G139*0.008)</f>
        <v>710.08</v>
      </c>
    </row>
    <row r="148" spans="2:7" s="148" customFormat="1" ht="15.75" customHeight="1" x14ac:dyDescent="0.35">
      <c r="B148" s="72"/>
      <c r="C148" s="52">
        <v>625004</v>
      </c>
      <c r="D148" s="53" t="s">
        <v>33</v>
      </c>
      <c r="E148" s="174">
        <f>SUM(E139*0.03)</f>
        <v>2433</v>
      </c>
      <c r="F148" s="174">
        <f>SUM(F139*0.03)</f>
        <v>2662.7999999999997</v>
      </c>
      <c r="G148" s="178">
        <f>SUM(G139*0.03)</f>
        <v>2662.7999999999997</v>
      </c>
    </row>
    <row r="149" spans="2:7" x14ac:dyDescent="0.35">
      <c r="B149" s="72"/>
      <c r="C149" s="52">
        <v>625005</v>
      </c>
      <c r="D149" s="53" t="s">
        <v>34</v>
      </c>
      <c r="E149" s="174">
        <f>SUM(E139*0.01)</f>
        <v>811</v>
      </c>
      <c r="F149" s="174">
        <f>SUM(F139*0.01)</f>
        <v>887.6</v>
      </c>
      <c r="G149" s="178">
        <f>SUM(G139*0.01)</f>
        <v>887.6</v>
      </c>
    </row>
    <row r="150" spans="2:7" x14ac:dyDescent="0.35">
      <c r="B150" s="72"/>
      <c r="C150" s="52">
        <v>625006</v>
      </c>
      <c r="D150" s="53" t="s">
        <v>35</v>
      </c>
      <c r="E150" s="163">
        <v>0</v>
      </c>
      <c r="F150" s="163">
        <v>0</v>
      </c>
      <c r="G150" s="214">
        <v>0</v>
      </c>
    </row>
    <row r="151" spans="2:7" x14ac:dyDescent="0.35">
      <c r="B151" s="72"/>
      <c r="C151" s="52">
        <v>625007</v>
      </c>
      <c r="D151" s="53" t="s">
        <v>36</v>
      </c>
      <c r="E151" s="174">
        <f>SUM(E139*0.0475)</f>
        <v>3852.25</v>
      </c>
      <c r="F151" s="174">
        <f>SUM(F139*0.0475)</f>
        <v>4216.1000000000004</v>
      </c>
      <c r="G151" s="178">
        <f>SUM(G139*0.0475)</f>
        <v>4216.1000000000004</v>
      </c>
    </row>
    <row r="152" spans="2:7" ht="15" thickBot="1" x14ac:dyDescent="0.4">
      <c r="B152" s="169">
        <v>627</v>
      </c>
      <c r="C152" s="170"/>
      <c r="D152" s="171" t="s">
        <v>37</v>
      </c>
      <c r="E152" s="182">
        <f>SUM(E139*0.02)</f>
        <v>1622</v>
      </c>
      <c r="F152" s="182">
        <f>SUM(F139*0.02)</f>
        <v>1775.2</v>
      </c>
      <c r="G152" s="183">
        <f>SUM(G139*0.02)</f>
        <v>1775.2</v>
      </c>
    </row>
    <row r="153" spans="2:7" x14ac:dyDescent="0.35">
      <c r="B153" s="265">
        <v>620</v>
      </c>
      <c r="C153" s="172"/>
      <c r="D153" s="267" t="s">
        <v>38</v>
      </c>
      <c r="E153" s="269">
        <f>SUM(E141+E142+E143+E144+E152)</f>
        <v>38756.449999999997</v>
      </c>
      <c r="F153" s="269">
        <f>SUM(F141+F142+F143+F144+F152)</f>
        <v>42510.820000000007</v>
      </c>
      <c r="G153" s="271">
        <f>SUM(G141+G142+G143+G144+G152)</f>
        <v>42510.820000000007</v>
      </c>
    </row>
    <row r="154" spans="2:7" ht="15" thickBot="1" x14ac:dyDescent="0.4">
      <c r="B154" s="266"/>
      <c r="C154" s="173"/>
      <c r="D154" s="268"/>
      <c r="E154" s="270"/>
      <c r="F154" s="270"/>
      <c r="G154" s="272"/>
    </row>
    <row r="155" spans="2:7" x14ac:dyDescent="0.35">
      <c r="B155" s="82"/>
      <c r="C155" s="128"/>
      <c r="D155" s="83"/>
      <c r="E155" s="164"/>
      <c r="F155" s="165"/>
      <c r="G155" s="165"/>
    </row>
    <row r="156" spans="2:7" x14ac:dyDescent="0.35">
      <c r="B156" s="82"/>
      <c r="C156" s="128"/>
      <c r="D156" s="83"/>
      <c r="E156" s="164"/>
      <c r="F156" s="165"/>
      <c r="G156" s="165"/>
    </row>
    <row r="157" spans="2:7" x14ac:dyDescent="0.35">
      <c r="B157" s="82"/>
      <c r="C157" s="128"/>
      <c r="D157" s="83"/>
      <c r="E157" s="164"/>
      <c r="F157" s="165"/>
      <c r="G157" s="165"/>
    </row>
    <row r="158" spans="2:7" x14ac:dyDescent="0.35">
      <c r="B158" s="82"/>
      <c r="C158" s="128"/>
      <c r="D158" s="83"/>
      <c r="E158" s="164"/>
      <c r="F158" s="165"/>
      <c r="G158" s="165"/>
    </row>
    <row r="159" spans="2:7" x14ac:dyDescent="0.35">
      <c r="B159" s="82"/>
      <c r="C159" s="128"/>
      <c r="D159" s="83"/>
      <c r="E159" s="164"/>
      <c r="F159" s="165"/>
      <c r="G159" s="165"/>
    </row>
    <row r="160" spans="2:7" x14ac:dyDescent="0.35">
      <c r="B160" s="82"/>
      <c r="C160" s="128"/>
      <c r="D160" s="83"/>
      <c r="E160" s="164"/>
      <c r="F160" s="165"/>
      <c r="G160" s="165"/>
    </row>
    <row r="161" spans="2:7" x14ac:dyDescent="0.35">
      <c r="B161" s="82"/>
      <c r="C161" s="128"/>
      <c r="D161" s="83"/>
      <c r="E161" s="164"/>
      <c r="F161" s="165"/>
      <c r="G161" s="165"/>
    </row>
    <row r="162" spans="2:7" x14ac:dyDescent="0.35">
      <c r="B162" s="82"/>
      <c r="C162" s="128"/>
      <c r="D162" s="83"/>
      <c r="E162" s="164"/>
      <c r="F162" s="165"/>
      <c r="G162" s="165"/>
    </row>
    <row r="163" spans="2:7" ht="15" thickBot="1" x14ac:dyDescent="0.4">
      <c r="B163" s="264" t="s">
        <v>161</v>
      </c>
      <c r="C163" s="264"/>
      <c r="D163" s="264"/>
      <c r="E163" s="84"/>
      <c r="F163" s="84"/>
      <c r="G163" s="84"/>
    </row>
    <row r="164" spans="2:7" ht="14.5" customHeight="1" x14ac:dyDescent="0.35">
      <c r="B164" s="273" t="s">
        <v>22</v>
      </c>
      <c r="C164" s="276" t="s">
        <v>23</v>
      </c>
      <c r="D164" s="276" t="s">
        <v>24</v>
      </c>
      <c r="E164" s="254" t="s">
        <v>163</v>
      </c>
      <c r="F164" s="254" t="s">
        <v>164</v>
      </c>
      <c r="G164" s="254" t="s">
        <v>165</v>
      </c>
    </row>
    <row r="165" spans="2:7" x14ac:dyDescent="0.35">
      <c r="B165" s="274"/>
      <c r="C165" s="277"/>
      <c r="D165" s="277"/>
      <c r="E165" s="255"/>
      <c r="F165" s="255"/>
      <c r="G165" s="255"/>
    </row>
    <row r="166" spans="2:7" ht="15" thickBot="1" x14ac:dyDescent="0.4">
      <c r="B166" s="275"/>
      <c r="C166" s="278"/>
      <c r="D166" s="278"/>
      <c r="E166" s="263"/>
      <c r="F166" s="263"/>
      <c r="G166" s="263"/>
    </row>
    <row r="167" spans="2:7" x14ac:dyDescent="0.35">
      <c r="B167" s="222">
        <v>611</v>
      </c>
      <c r="C167" s="223"/>
      <c r="D167" s="224" t="s">
        <v>25</v>
      </c>
      <c r="E167" s="161">
        <v>17000</v>
      </c>
      <c r="F167" s="162">
        <f t="shared" ref="F167" si="21">SUM(E167*1.1)</f>
        <v>18700</v>
      </c>
      <c r="G167" s="177">
        <f t="shared" ref="G167:G168" si="22">SUM(F167)</f>
        <v>18700</v>
      </c>
    </row>
    <row r="168" spans="2:7" x14ac:dyDescent="0.35">
      <c r="B168" s="71">
        <v>612</v>
      </c>
      <c r="C168" s="78" t="s">
        <v>55</v>
      </c>
      <c r="D168" s="46" t="s">
        <v>56</v>
      </c>
      <c r="E168" s="47">
        <v>500</v>
      </c>
      <c r="F168" s="162">
        <v>500</v>
      </c>
      <c r="G168" s="177">
        <f t="shared" si="22"/>
        <v>500</v>
      </c>
    </row>
    <row r="169" spans="2:7" ht="15" thickBot="1" x14ac:dyDescent="0.4">
      <c r="B169" s="166">
        <v>614</v>
      </c>
      <c r="C169" s="213" t="s">
        <v>55</v>
      </c>
      <c r="D169" s="168" t="s">
        <v>26</v>
      </c>
      <c r="E169" s="163">
        <v>400</v>
      </c>
      <c r="F169" s="162">
        <v>400</v>
      </c>
      <c r="G169" s="177">
        <v>400</v>
      </c>
    </row>
    <row r="170" spans="2:7" ht="15" thickBot="1" x14ac:dyDescent="0.4">
      <c r="B170" s="234">
        <v>610</v>
      </c>
      <c r="C170" s="235"/>
      <c r="D170" s="236" t="s">
        <v>27</v>
      </c>
      <c r="E170" s="237">
        <f>SUM(E167:E169)</f>
        <v>17900</v>
      </c>
      <c r="F170" s="238">
        <f>SUM(F167:F169)</f>
        <v>19600</v>
      </c>
      <c r="G170" s="239">
        <f>SUM(G167:G169)</f>
        <v>19600</v>
      </c>
    </row>
    <row r="171" spans="2:7" x14ac:dyDescent="0.35">
      <c r="B171" s="62"/>
      <c r="C171" s="44"/>
      <c r="D171" s="57"/>
      <c r="E171" s="44"/>
      <c r="F171" s="44"/>
      <c r="G171" s="233"/>
    </row>
    <row r="172" spans="2:7" x14ac:dyDescent="0.35">
      <c r="B172" s="71">
        <v>621</v>
      </c>
      <c r="C172" s="45"/>
      <c r="D172" s="46" t="s">
        <v>28</v>
      </c>
      <c r="E172" s="47">
        <v>0</v>
      </c>
      <c r="F172" s="162">
        <f t="shared" ref="F172:F174" si="23">SUM(E172*1.1)</f>
        <v>0</v>
      </c>
      <c r="G172" s="177">
        <f t="shared" ref="G172:G174" si="24">SUM(F172)</f>
        <v>0</v>
      </c>
    </row>
    <row r="173" spans="2:7" x14ac:dyDescent="0.35">
      <c r="B173" s="71">
        <v>623</v>
      </c>
      <c r="C173" s="45"/>
      <c r="D173" s="46" t="s">
        <v>49</v>
      </c>
      <c r="E173" s="47">
        <v>9600</v>
      </c>
      <c r="F173" s="162">
        <f t="shared" si="23"/>
        <v>10560</v>
      </c>
      <c r="G173" s="177">
        <f t="shared" si="24"/>
        <v>10560</v>
      </c>
    </row>
    <row r="174" spans="2:7" x14ac:dyDescent="0.35">
      <c r="B174" s="71">
        <v>623</v>
      </c>
      <c r="C174" s="45"/>
      <c r="D174" s="46" t="s">
        <v>50</v>
      </c>
      <c r="E174" s="47">
        <v>7800</v>
      </c>
      <c r="F174" s="162">
        <f t="shared" si="23"/>
        <v>8580</v>
      </c>
      <c r="G174" s="177">
        <f t="shared" si="24"/>
        <v>8580</v>
      </c>
    </row>
    <row r="175" spans="2:7" x14ac:dyDescent="0.35">
      <c r="B175" s="109">
        <v>625</v>
      </c>
      <c r="C175" s="110"/>
      <c r="D175" s="111" t="s">
        <v>29</v>
      </c>
      <c r="E175" s="159">
        <f>SUM(E176:E182)</f>
        <v>4466.05</v>
      </c>
      <c r="F175" s="159">
        <f>SUM(F176:F182)</f>
        <v>4890.2000000000007</v>
      </c>
      <c r="G175" s="160">
        <f>SUM(G176:G182)</f>
        <v>4890.2000000000007</v>
      </c>
    </row>
    <row r="176" spans="2:7" x14ac:dyDescent="0.35">
      <c r="B176" s="71"/>
      <c r="C176" s="50">
        <v>625001</v>
      </c>
      <c r="D176" s="51" t="s">
        <v>30</v>
      </c>
      <c r="E176" s="174">
        <f>SUM(E170*0.014)</f>
        <v>250.6</v>
      </c>
      <c r="F176" s="174">
        <f>SUM(F170*0.014)</f>
        <v>274.40000000000003</v>
      </c>
      <c r="G176" s="178">
        <f>SUM(G170*0.014)</f>
        <v>274.40000000000003</v>
      </c>
    </row>
    <row r="177" spans="1:8" x14ac:dyDescent="0.35">
      <c r="B177" s="71"/>
      <c r="C177" s="50">
        <v>625002</v>
      </c>
      <c r="D177" s="51" t="s">
        <v>31</v>
      </c>
      <c r="E177" s="174">
        <f>SUM(E170*0.14)</f>
        <v>2506.0000000000005</v>
      </c>
      <c r="F177" s="174">
        <f>SUM(F170*0.14)</f>
        <v>2744.0000000000005</v>
      </c>
      <c r="G177" s="178">
        <f>SUM(G170*0.14)</f>
        <v>2744.0000000000005</v>
      </c>
    </row>
    <row r="178" spans="1:8" x14ac:dyDescent="0.35">
      <c r="B178" s="71"/>
      <c r="C178" s="50">
        <v>625003</v>
      </c>
      <c r="D178" s="51" t="s">
        <v>32</v>
      </c>
      <c r="E178" s="174">
        <f>SUM(E170*0.008)</f>
        <v>143.20000000000002</v>
      </c>
      <c r="F178" s="174">
        <f>SUM(F170*0.008)</f>
        <v>156.80000000000001</v>
      </c>
      <c r="G178" s="178">
        <f>SUM(G170*0.008)</f>
        <v>156.80000000000001</v>
      </c>
    </row>
    <row r="179" spans="1:8" x14ac:dyDescent="0.35">
      <c r="B179" s="72"/>
      <c r="C179" s="52">
        <v>625004</v>
      </c>
      <c r="D179" s="53" t="s">
        <v>33</v>
      </c>
      <c r="E179" s="174">
        <f>SUM(E170*0.03)</f>
        <v>537</v>
      </c>
      <c r="F179" s="174">
        <f>SUM(F170*0.03)</f>
        <v>588</v>
      </c>
      <c r="G179" s="178">
        <f>SUM(G170*0.03)</f>
        <v>588</v>
      </c>
    </row>
    <row r="180" spans="1:8" ht="15" customHeight="1" x14ac:dyDescent="0.35">
      <c r="B180" s="72"/>
      <c r="C180" s="52">
        <v>625005</v>
      </c>
      <c r="D180" s="53" t="s">
        <v>34</v>
      </c>
      <c r="E180" s="174">
        <f>SUM(E170*0.01)</f>
        <v>179</v>
      </c>
      <c r="F180" s="174">
        <f>SUM(F170*0.01)</f>
        <v>196</v>
      </c>
      <c r="G180" s="178">
        <f>SUM(G170*0.01)</f>
        <v>196</v>
      </c>
    </row>
    <row r="181" spans="1:8" ht="15" customHeight="1" x14ac:dyDescent="0.35">
      <c r="B181" s="72"/>
      <c r="C181" s="52">
        <v>625006</v>
      </c>
      <c r="D181" s="53" t="s">
        <v>35</v>
      </c>
      <c r="E181" s="163">
        <v>0</v>
      </c>
      <c r="F181" s="163">
        <v>0</v>
      </c>
      <c r="G181" s="214">
        <v>0</v>
      </c>
    </row>
    <row r="182" spans="1:8" x14ac:dyDescent="0.35">
      <c r="B182" s="72"/>
      <c r="C182" s="52">
        <v>625007</v>
      </c>
      <c r="D182" s="53" t="s">
        <v>36</v>
      </c>
      <c r="E182" s="174">
        <f>SUM(E170*0.0475)</f>
        <v>850.25</v>
      </c>
      <c r="F182" s="174">
        <f>SUM(F170*0.0475)</f>
        <v>931</v>
      </c>
      <c r="G182" s="178">
        <f>SUM(G170*0.0475)</f>
        <v>931</v>
      </c>
    </row>
    <row r="183" spans="1:8" ht="15" customHeight="1" thickBot="1" x14ac:dyDescent="0.4">
      <c r="B183" s="169">
        <v>627</v>
      </c>
      <c r="C183" s="170"/>
      <c r="D183" s="171" t="s">
        <v>37</v>
      </c>
      <c r="E183" s="182">
        <f>SUM(E170*0.02)</f>
        <v>358</v>
      </c>
      <c r="F183" s="182">
        <f>SUM(F170*0.02)</f>
        <v>392</v>
      </c>
      <c r="G183" s="183">
        <f>SUM(G170*0.02)</f>
        <v>392</v>
      </c>
    </row>
    <row r="184" spans="1:8" x14ac:dyDescent="0.35">
      <c r="B184" s="265">
        <v>620</v>
      </c>
      <c r="C184" s="172"/>
      <c r="D184" s="267" t="s">
        <v>38</v>
      </c>
      <c r="E184" s="269">
        <f>SUM(E172+E173+E174+E175+E183)</f>
        <v>22224.05</v>
      </c>
      <c r="F184" s="269">
        <f>SUM(F172+F173+F174+F175+F183)</f>
        <v>24422.2</v>
      </c>
      <c r="G184" s="271">
        <f>SUM(G172+G173+G174+G175+G183)</f>
        <v>24422.2</v>
      </c>
    </row>
    <row r="185" spans="1:8" ht="15" thickBot="1" x14ac:dyDescent="0.4">
      <c r="B185" s="266"/>
      <c r="C185" s="173"/>
      <c r="D185" s="268"/>
      <c r="E185" s="270"/>
      <c r="F185" s="270"/>
      <c r="G185" s="272"/>
    </row>
    <row r="186" spans="1:8" x14ac:dyDescent="0.35">
      <c r="B186" s="82"/>
      <c r="C186" s="128"/>
      <c r="D186" s="83"/>
      <c r="E186" s="164"/>
      <c r="F186" s="165"/>
      <c r="G186" s="165"/>
    </row>
    <row r="187" spans="1:8" x14ac:dyDescent="0.35">
      <c r="B187" s="82"/>
      <c r="C187" s="128"/>
      <c r="D187" s="83"/>
      <c r="E187" s="164"/>
      <c r="F187" s="165"/>
      <c r="G187" s="165"/>
    </row>
    <row r="188" spans="1:8" x14ac:dyDescent="0.35">
      <c r="A188" s="69"/>
      <c r="B188" s="82"/>
      <c r="C188" s="128"/>
      <c r="D188" s="83"/>
      <c r="E188" s="164"/>
      <c r="F188" s="165"/>
      <c r="G188" s="165"/>
      <c r="H188" s="69"/>
    </row>
    <row r="189" spans="1:8" ht="15" customHeight="1" x14ac:dyDescent="0.35">
      <c r="B189" s="82"/>
      <c r="C189" s="128"/>
      <c r="D189" s="83"/>
      <c r="E189" s="164"/>
      <c r="F189" s="165"/>
      <c r="G189" s="165"/>
    </row>
    <row r="190" spans="1:8" x14ac:dyDescent="0.35">
      <c r="B190" s="82"/>
      <c r="C190" s="128"/>
      <c r="D190" s="83"/>
      <c r="E190" s="164"/>
      <c r="F190" s="165"/>
      <c r="G190" s="165"/>
    </row>
    <row r="191" spans="1:8" ht="15" customHeight="1" x14ac:dyDescent="0.35">
      <c r="B191" s="82"/>
      <c r="C191" s="128"/>
      <c r="D191" s="83"/>
      <c r="E191" s="164"/>
      <c r="F191" s="165"/>
      <c r="G191" s="165"/>
    </row>
    <row r="192" spans="1:8" ht="15" customHeight="1" x14ac:dyDescent="0.35">
      <c r="B192" s="82"/>
      <c r="C192" s="128"/>
      <c r="D192" s="83"/>
      <c r="E192" s="164"/>
      <c r="F192" s="165"/>
      <c r="G192" s="165"/>
    </row>
    <row r="193" spans="2:7" ht="15" customHeight="1" x14ac:dyDescent="0.35">
      <c r="B193" s="82"/>
      <c r="C193" s="128"/>
      <c r="D193" s="83"/>
      <c r="E193" s="164"/>
      <c r="F193" s="165"/>
      <c r="G193" s="165"/>
    </row>
    <row r="194" spans="2:7" x14ac:dyDescent="0.35">
      <c r="B194" s="82"/>
      <c r="C194" s="128"/>
      <c r="D194" s="83"/>
      <c r="E194" s="164"/>
      <c r="F194" s="165"/>
      <c r="G194" s="165"/>
    </row>
    <row r="195" spans="2:7" ht="15" thickBot="1" x14ac:dyDescent="0.4">
      <c r="B195" s="264" t="s">
        <v>162</v>
      </c>
      <c r="C195" s="264"/>
      <c r="D195" s="264"/>
      <c r="E195" s="164"/>
      <c r="F195" s="165"/>
      <c r="G195" s="165"/>
    </row>
    <row r="196" spans="2:7" ht="14.5" customHeight="1" x14ac:dyDescent="0.35">
      <c r="B196" s="259" t="s">
        <v>22</v>
      </c>
      <c r="C196" s="256" t="s">
        <v>23</v>
      </c>
      <c r="D196" s="256" t="s">
        <v>24</v>
      </c>
      <c r="E196" s="254" t="s">
        <v>163</v>
      </c>
      <c r="F196" s="254" t="s">
        <v>164</v>
      </c>
      <c r="G196" s="254" t="s">
        <v>165</v>
      </c>
    </row>
    <row r="197" spans="2:7" x14ac:dyDescent="0.35">
      <c r="B197" s="260"/>
      <c r="C197" s="257"/>
      <c r="D197" s="257"/>
      <c r="E197" s="255"/>
      <c r="F197" s="255"/>
      <c r="G197" s="255"/>
    </row>
    <row r="198" spans="2:7" ht="15" thickBot="1" x14ac:dyDescent="0.4">
      <c r="B198" s="261"/>
      <c r="C198" s="262"/>
      <c r="D198" s="262"/>
      <c r="E198" s="263"/>
      <c r="F198" s="263"/>
      <c r="G198" s="263"/>
    </row>
    <row r="199" spans="2:7" x14ac:dyDescent="0.35">
      <c r="B199" s="222">
        <v>611</v>
      </c>
      <c r="C199" s="223"/>
      <c r="D199" s="224" t="s">
        <v>25</v>
      </c>
      <c r="E199" s="161">
        <v>92000</v>
      </c>
      <c r="F199" s="162">
        <f t="shared" ref="F199:F203" si="25">SUM(E199*1.1)</f>
        <v>101200.00000000001</v>
      </c>
      <c r="G199" s="177">
        <f>SUM(F199)</f>
        <v>101200.00000000001</v>
      </c>
    </row>
    <row r="200" spans="2:7" x14ac:dyDescent="0.35">
      <c r="B200" s="71">
        <v>612</v>
      </c>
      <c r="C200" s="78" t="s">
        <v>55</v>
      </c>
      <c r="D200" s="46" t="s">
        <v>56</v>
      </c>
      <c r="E200" s="47">
        <v>8200</v>
      </c>
      <c r="F200" s="162">
        <f t="shared" si="25"/>
        <v>9020</v>
      </c>
      <c r="G200" s="177">
        <f t="shared" ref="G200:G207" si="26">SUM(F200)</f>
        <v>9020</v>
      </c>
    </row>
    <row r="201" spans="2:7" x14ac:dyDescent="0.35">
      <c r="B201" s="71"/>
      <c r="C201" s="78" t="s">
        <v>59</v>
      </c>
      <c r="D201" s="46" t="s">
        <v>60</v>
      </c>
      <c r="E201" s="47">
        <v>200</v>
      </c>
      <c r="F201" s="162">
        <f t="shared" si="25"/>
        <v>220.00000000000003</v>
      </c>
      <c r="G201" s="177">
        <f t="shared" si="26"/>
        <v>220.00000000000003</v>
      </c>
    </row>
    <row r="202" spans="2:7" x14ac:dyDescent="0.35">
      <c r="B202" s="71"/>
      <c r="C202" s="78" t="s">
        <v>57</v>
      </c>
      <c r="D202" s="46" t="s">
        <v>58</v>
      </c>
      <c r="E202" s="47">
        <v>1000</v>
      </c>
      <c r="F202" s="162">
        <f t="shared" si="25"/>
        <v>1100</v>
      </c>
      <c r="G202" s="177">
        <f t="shared" si="26"/>
        <v>1100</v>
      </c>
    </row>
    <row r="203" spans="2:7" ht="15" thickBot="1" x14ac:dyDescent="0.4">
      <c r="B203" s="166">
        <v>614</v>
      </c>
      <c r="C203" s="213" t="s">
        <v>55</v>
      </c>
      <c r="D203" s="168" t="s">
        <v>26</v>
      </c>
      <c r="E203" s="163">
        <v>5000</v>
      </c>
      <c r="F203" s="162">
        <f t="shared" si="25"/>
        <v>5500</v>
      </c>
      <c r="G203" s="177">
        <f t="shared" si="26"/>
        <v>5500</v>
      </c>
    </row>
    <row r="204" spans="2:7" ht="15" thickBot="1" x14ac:dyDescent="0.4">
      <c r="B204" s="234">
        <v>610</v>
      </c>
      <c r="C204" s="235"/>
      <c r="D204" s="236" t="s">
        <v>27</v>
      </c>
      <c r="E204" s="237">
        <f>SUM(E199:E203)</f>
        <v>106400</v>
      </c>
      <c r="F204" s="238">
        <f>SUM(F199:F203)</f>
        <v>117040.00000000001</v>
      </c>
      <c r="G204" s="239">
        <f>SUM(G199:G203)</f>
        <v>117040.00000000001</v>
      </c>
    </row>
    <row r="205" spans="2:7" x14ac:dyDescent="0.35">
      <c r="B205" s="241">
        <v>621</v>
      </c>
      <c r="C205" s="242"/>
      <c r="D205" s="243" t="s">
        <v>28</v>
      </c>
      <c r="E205" s="44">
        <v>5100</v>
      </c>
      <c r="F205" s="162">
        <f t="shared" ref="F205:F207" si="27">SUM(E205*1.1)</f>
        <v>5610</v>
      </c>
      <c r="G205" s="177">
        <f t="shared" si="26"/>
        <v>5610</v>
      </c>
    </row>
    <row r="206" spans="2:7" x14ac:dyDescent="0.35">
      <c r="B206" s="71">
        <v>623</v>
      </c>
      <c r="C206" s="45"/>
      <c r="D206" s="46" t="s">
        <v>49</v>
      </c>
      <c r="E206" s="47">
        <v>5700</v>
      </c>
      <c r="F206" s="162">
        <f t="shared" si="27"/>
        <v>6270.0000000000009</v>
      </c>
      <c r="G206" s="177">
        <f t="shared" si="26"/>
        <v>6270.0000000000009</v>
      </c>
    </row>
    <row r="207" spans="2:7" x14ac:dyDescent="0.35">
      <c r="B207" s="71">
        <v>623</v>
      </c>
      <c r="C207" s="45"/>
      <c r="D207" s="46" t="s">
        <v>50</v>
      </c>
      <c r="E207" s="47">
        <v>2000</v>
      </c>
      <c r="F207" s="162">
        <f t="shared" si="27"/>
        <v>2200</v>
      </c>
      <c r="G207" s="177">
        <f t="shared" si="26"/>
        <v>2200</v>
      </c>
    </row>
    <row r="208" spans="2:7" x14ac:dyDescent="0.35">
      <c r="B208" s="109">
        <v>625</v>
      </c>
      <c r="C208" s="110"/>
      <c r="D208" s="111" t="s">
        <v>29</v>
      </c>
      <c r="E208" s="159">
        <f>SUM(E209:E215)</f>
        <v>26546.800000000003</v>
      </c>
      <c r="F208" s="159">
        <f>SUM(F209:F215)</f>
        <v>29201.480000000007</v>
      </c>
      <c r="G208" s="160">
        <f>SUM(G209:G215)</f>
        <v>29201.480000000007</v>
      </c>
    </row>
    <row r="209" spans="2:7" x14ac:dyDescent="0.35">
      <c r="B209" s="71"/>
      <c r="C209" s="50">
        <v>625001</v>
      </c>
      <c r="D209" s="51" t="s">
        <v>30</v>
      </c>
      <c r="E209" s="174">
        <f>SUM(E204*0.014)</f>
        <v>1489.6000000000001</v>
      </c>
      <c r="F209" s="174">
        <f>SUM(F204*0.014)</f>
        <v>1638.5600000000002</v>
      </c>
      <c r="G209" s="178">
        <f>SUM(G204*0.014)</f>
        <v>1638.5600000000002</v>
      </c>
    </row>
    <row r="210" spans="2:7" x14ac:dyDescent="0.35">
      <c r="B210" s="71"/>
      <c r="C210" s="50">
        <v>625002</v>
      </c>
      <c r="D210" s="51" t="s">
        <v>31</v>
      </c>
      <c r="E210" s="174">
        <f>SUM(E204*0.14)</f>
        <v>14896.000000000002</v>
      </c>
      <c r="F210" s="174">
        <f>SUM(F204*0.14)</f>
        <v>16385.600000000002</v>
      </c>
      <c r="G210" s="178">
        <f>SUM(G204*0.14)</f>
        <v>16385.600000000002</v>
      </c>
    </row>
    <row r="211" spans="2:7" x14ac:dyDescent="0.35">
      <c r="B211" s="71"/>
      <c r="C211" s="50">
        <v>625003</v>
      </c>
      <c r="D211" s="51" t="s">
        <v>32</v>
      </c>
      <c r="E211" s="174">
        <f>SUM(E204*0.008)</f>
        <v>851.2</v>
      </c>
      <c r="F211" s="174">
        <f>SUM(F204*0.008)</f>
        <v>936.32000000000016</v>
      </c>
      <c r="G211" s="178">
        <f>SUM(G204*0.008)</f>
        <v>936.32000000000016</v>
      </c>
    </row>
    <row r="212" spans="2:7" x14ac:dyDescent="0.35">
      <c r="B212" s="72"/>
      <c r="C212" s="52">
        <v>625004</v>
      </c>
      <c r="D212" s="53" t="s">
        <v>33</v>
      </c>
      <c r="E212" s="174">
        <f>SUM(E204*0.03)</f>
        <v>3192</v>
      </c>
      <c r="F212" s="174">
        <f>SUM(F204*0.03)</f>
        <v>3511.2000000000003</v>
      </c>
      <c r="G212" s="178">
        <f>SUM(G204*0.03)</f>
        <v>3511.2000000000003</v>
      </c>
    </row>
    <row r="213" spans="2:7" x14ac:dyDescent="0.35">
      <c r="B213" s="72"/>
      <c r="C213" s="52">
        <v>625005</v>
      </c>
      <c r="D213" s="53" t="s">
        <v>34</v>
      </c>
      <c r="E213" s="174">
        <f>SUM(E204*0.01)</f>
        <v>1064</v>
      </c>
      <c r="F213" s="174">
        <f>SUM(F204*0.01)</f>
        <v>1170.4000000000001</v>
      </c>
      <c r="G213" s="178">
        <f>SUM(G204*0.01)</f>
        <v>1170.4000000000001</v>
      </c>
    </row>
    <row r="214" spans="2:7" x14ac:dyDescent="0.35">
      <c r="B214" s="72"/>
      <c r="C214" s="52">
        <v>625006</v>
      </c>
      <c r="D214" s="53" t="s">
        <v>35</v>
      </c>
      <c r="E214" s="163">
        <v>0</v>
      </c>
      <c r="F214" s="163">
        <v>0</v>
      </c>
      <c r="G214" s="214">
        <v>0</v>
      </c>
    </row>
    <row r="215" spans="2:7" x14ac:dyDescent="0.35">
      <c r="B215" s="72"/>
      <c r="C215" s="52">
        <v>625007</v>
      </c>
      <c r="D215" s="53" t="s">
        <v>36</v>
      </c>
      <c r="E215" s="174">
        <f>SUM(E204*0.0475)</f>
        <v>5054</v>
      </c>
      <c r="F215" s="174">
        <f>SUM(F204*0.0475)</f>
        <v>5559.4000000000005</v>
      </c>
      <c r="G215" s="178">
        <f>SUM(G204*0.0475)</f>
        <v>5559.4000000000005</v>
      </c>
    </row>
    <row r="216" spans="2:7" ht="15" thickBot="1" x14ac:dyDescent="0.4">
      <c r="B216" s="169">
        <v>627</v>
      </c>
      <c r="C216" s="170"/>
      <c r="D216" s="171" t="s">
        <v>37</v>
      </c>
      <c r="E216" s="182">
        <f>SUM(E204*0.02)</f>
        <v>2128</v>
      </c>
      <c r="F216" s="182">
        <f>SUM(F204*0.02)</f>
        <v>2340.8000000000002</v>
      </c>
      <c r="G216" s="183">
        <f>SUM(G204*0.02)</f>
        <v>2340.8000000000002</v>
      </c>
    </row>
    <row r="217" spans="2:7" x14ac:dyDescent="0.35">
      <c r="B217" s="265">
        <v>620</v>
      </c>
      <c r="C217" s="172"/>
      <c r="D217" s="284" t="s">
        <v>38</v>
      </c>
      <c r="E217" s="281">
        <f>SUM(E205+E206+E207+E208+E216)</f>
        <v>41474.800000000003</v>
      </c>
      <c r="F217" s="269">
        <f>SUM(F205+F206+F207+F208+F216)</f>
        <v>45622.280000000013</v>
      </c>
      <c r="G217" s="271">
        <f>SUM(G205+G206+G207+G208+G216)</f>
        <v>45622.280000000013</v>
      </c>
    </row>
    <row r="218" spans="2:7" ht="15" thickBot="1" x14ac:dyDescent="0.4">
      <c r="B218" s="266"/>
      <c r="C218" s="173"/>
      <c r="D218" s="285"/>
      <c r="E218" s="282"/>
      <c r="F218" s="270"/>
      <c r="G218" s="272"/>
    </row>
    <row r="219" spans="2:7" x14ac:dyDescent="0.35">
      <c r="B219" s="82"/>
      <c r="C219" s="128"/>
      <c r="D219" s="83"/>
      <c r="E219" s="164"/>
      <c r="F219" s="165"/>
      <c r="G219" s="165"/>
    </row>
    <row r="220" spans="2:7" x14ac:dyDescent="0.35">
      <c r="B220" s="82"/>
      <c r="C220" s="128"/>
      <c r="D220" s="83"/>
      <c r="E220" s="164"/>
      <c r="F220" s="165"/>
      <c r="G220" s="165"/>
    </row>
    <row r="221" spans="2:7" x14ac:dyDescent="0.35">
      <c r="B221" s="82"/>
      <c r="C221" s="128"/>
      <c r="D221" s="83"/>
      <c r="E221" s="164"/>
      <c r="F221" s="165"/>
      <c r="G221" s="165"/>
    </row>
    <row r="222" spans="2:7" x14ac:dyDescent="0.35">
      <c r="B222" s="82"/>
      <c r="C222" s="128"/>
      <c r="D222" s="83"/>
      <c r="E222" s="164"/>
      <c r="F222" s="165"/>
      <c r="G222" s="165"/>
    </row>
    <row r="223" spans="2:7" x14ac:dyDescent="0.35">
      <c r="B223" s="82"/>
      <c r="C223" s="128"/>
      <c r="D223" s="83"/>
      <c r="E223" s="164"/>
      <c r="F223" s="165"/>
      <c r="G223" s="165"/>
    </row>
    <row r="224" spans="2:7" x14ac:dyDescent="0.35">
      <c r="B224" s="82"/>
      <c r="C224" s="128"/>
      <c r="D224" s="83"/>
      <c r="E224" s="164"/>
      <c r="F224" s="165"/>
      <c r="G224" s="165"/>
    </row>
    <row r="225" spans="2:7" x14ac:dyDescent="0.35">
      <c r="B225" s="82"/>
      <c r="C225" s="128"/>
      <c r="D225" s="83"/>
      <c r="E225" s="164"/>
      <c r="F225" s="165"/>
      <c r="G225" s="165"/>
    </row>
    <row r="226" spans="2:7" x14ac:dyDescent="0.35">
      <c r="B226" s="82"/>
      <c r="C226" s="128"/>
      <c r="D226" s="83"/>
      <c r="E226" s="164"/>
      <c r="F226" s="165"/>
      <c r="G226" s="165"/>
    </row>
    <row r="227" spans="2:7" x14ac:dyDescent="0.35">
      <c r="B227" s="82"/>
      <c r="C227" s="128"/>
      <c r="D227" s="83"/>
      <c r="E227" s="164"/>
      <c r="F227" s="165"/>
      <c r="G227" s="165"/>
    </row>
    <row r="228" spans="2:7" ht="15" thickBot="1" x14ac:dyDescent="0.4">
      <c r="B228" s="264" t="s">
        <v>96</v>
      </c>
      <c r="C228" s="264"/>
      <c r="D228" s="264"/>
      <c r="E228" s="84"/>
      <c r="F228" s="84"/>
      <c r="G228" s="84"/>
    </row>
    <row r="229" spans="2:7" ht="14.5" customHeight="1" x14ac:dyDescent="0.35">
      <c r="B229" s="259" t="s">
        <v>22</v>
      </c>
      <c r="C229" s="256" t="s">
        <v>23</v>
      </c>
      <c r="D229" s="256" t="s">
        <v>24</v>
      </c>
      <c r="E229" s="254" t="s">
        <v>163</v>
      </c>
      <c r="F229" s="254" t="s">
        <v>164</v>
      </c>
      <c r="G229" s="254" t="s">
        <v>165</v>
      </c>
    </row>
    <row r="230" spans="2:7" x14ac:dyDescent="0.35">
      <c r="B230" s="260"/>
      <c r="C230" s="257"/>
      <c r="D230" s="257"/>
      <c r="E230" s="255"/>
      <c r="F230" s="255"/>
      <c r="G230" s="255"/>
    </row>
    <row r="231" spans="2:7" ht="15" thickBot="1" x14ac:dyDescent="0.4">
      <c r="B231" s="261"/>
      <c r="C231" s="262"/>
      <c r="D231" s="262"/>
      <c r="E231" s="263"/>
      <c r="F231" s="263"/>
      <c r="G231" s="263"/>
    </row>
    <row r="232" spans="2:7" ht="15" customHeight="1" x14ac:dyDescent="0.35">
      <c r="B232" s="188">
        <v>631</v>
      </c>
      <c r="C232" s="189"/>
      <c r="D232" s="190" t="s">
        <v>70</v>
      </c>
      <c r="E232" s="191">
        <f>SUM(E233)</f>
        <v>104</v>
      </c>
      <c r="F232" s="191">
        <f>SUM(F233)</f>
        <v>104</v>
      </c>
      <c r="G232" s="192">
        <f>SUM(G233)</f>
        <v>104</v>
      </c>
    </row>
    <row r="233" spans="2:7" x14ac:dyDescent="0.35">
      <c r="B233" s="96"/>
      <c r="C233" s="47">
        <v>631001</v>
      </c>
      <c r="D233" s="85" t="s">
        <v>71</v>
      </c>
      <c r="E233" s="86">
        <v>104</v>
      </c>
      <c r="F233" s="86">
        <v>104</v>
      </c>
      <c r="G233" s="97">
        <v>104</v>
      </c>
    </row>
    <row r="234" spans="2:7" x14ac:dyDescent="0.35">
      <c r="B234" s="143">
        <v>632</v>
      </c>
      <c r="C234" s="149"/>
      <c r="D234" s="145" t="s">
        <v>72</v>
      </c>
      <c r="E234" s="146">
        <f>SUM(E235+E236+E237+E238+E239)</f>
        <v>27700</v>
      </c>
      <c r="F234" s="146">
        <f>SUM(F235+F236+F237+F238+F239)</f>
        <v>27700</v>
      </c>
      <c r="G234" s="147">
        <f>SUM(G235+G236+G237+G238+G239)</f>
        <v>27700</v>
      </c>
    </row>
    <row r="235" spans="2:7" x14ac:dyDescent="0.35">
      <c r="B235" s="96"/>
      <c r="C235" s="155" t="s">
        <v>147</v>
      </c>
      <c r="D235" s="85" t="s">
        <v>97</v>
      </c>
      <c r="E235" s="86">
        <v>5700</v>
      </c>
      <c r="F235" s="86">
        <v>5700</v>
      </c>
      <c r="G235" s="97">
        <v>5700</v>
      </c>
    </row>
    <row r="236" spans="2:7" ht="14.25" customHeight="1" x14ac:dyDescent="0.35">
      <c r="B236" s="96"/>
      <c r="C236" s="155" t="s">
        <v>148</v>
      </c>
      <c r="D236" s="85" t="s">
        <v>98</v>
      </c>
      <c r="E236" s="86">
        <v>18000</v>
      </c>
      <c r="F236" s="86">
        <v>18000</v>
      </c>
      <c r="G236" s="97">
        <v>18000</v>
      </c>
    </row>
    <row r="237" spans="2:7" x14ac:dyDescent="0.35">
      <c r="B237" s="96"/>
      <c r="C237" s="155">
        <v>632002</v>
      </c>
      <c r="D237" s="85" t="s">
        <v>73</v>
      </c>
      <c r="E237" s="86">
        <v>3000</v>
      </c>
      <c r="F237" s="86">
        <v>3000</v>
      </c>
      <c r="G237" s="97">
        <v>3000</v>
      </c>
    </row>
    <row r="238" spans="2:7" x14ac:dyDescent="0.35">
      <c r="B238" s="96"/>
      <c r="C238" s="155" t="s">
        <v>149</v>
      </c>
      <c r="D238" s="85" t="s">
        <v>99</v>
      </c>
      <c r="E238" s="86">
        <v>200</v>
      </c>
      <c r="F238" s="86">
        <v>200</v>
      </c>
      <c r="G238" s="97">
        <v>200</v>
      </c>
    </row>
    <row r="239" spans="2:7" x14ac:dyDescent="0.35">
      <c r="B239" s="96"/>
      <c r="C239" s="155" t="s">
        <v>150</v>
      </c>
      <c r="D239" s="85" t="s">
        <v>100</v>
      </c>
      <c r="E239" s="86">
        <v>800</v>
      </c>
      <c r="F239" s="86">
        <v>800</v>
      </c>
      <c r="G239" s="97">
        <v>800</v>
      </c>
    </row>
    <row r="240" spans="2:7" x14ac:dyDescent="0.35">
      <c r="B240" s="143">
        <v>633</v>
      </c>
      <c r="C240" s="144"/>
      <c r="D240" s="145" t="s">
        <v>74</v>
      </c>
      <c r="E240" s="146">
        <f>SUM(E241:E258)</f>
        <v>22342</v>
      </c>
      <c r="F240" s="146">
        <f>SUM(F241:F258)</f>
        <v>22342</v>
      </c>
      <c r="G240" s="147">
        <f>SUM(G241:G258)</f>
        <v>22342</v>
      </c>
    </row>
    <row r="241" spans="2:7" x14ac:dyDescent="0.35">
      <c r="B241" s="96"/>
      <c r="C241" s="155">
        <v>633001</v>
      </c>
      <c r="D241" s="85" t="s">
        <v>75</v>
      </c>
      <c r="E241" s="86">
        <v>5720</v>
      </c>
      <c r="F241" s="86">
        <v>5720</v>
      </c>
      <c r="G241" s="97">
        <v>5720</v>
      </c>
    </row>
    <row r="242" spans="2:7" x14ac:dyDescent="0.35">
      <c r="B242" s="96"/>
      <c r="C242" s="155">
        <v>633002</v>
      </c>
      <c r="D242" s="85" t="s">
        <v>76</v>
      </c>
      <c r="E242" s="86">
        <v>2000</v>
      </c>
      <c r="F242" s="86">
        <v>2000</v>
      </c>
      <c r="G242" s="97">
        <v>2000</v>
      </c>
    </row>
    <row r="243" spans="2:7" x14ac:dyDescent="0.35">
      <c r="B243" s="96"/>
      <c r="C243" s="155" t="s">
        <v>101</v>
      </c>
      <c r="D243" s="85" t="s">
        <v>102</v>
      </c>
      <c r="E243" s="86">
        <v>200</v>
      </c>
      <c r="F243" s="86">
        <v>200</v>
      </c>
      <c r="G243" s="97">
        <v>200</v>
      </c>
    </row>
    <row r="244" spans="2:7" x14ac:dyDescent="0.35">
      <c r="B244" s="96"/>
      <c r="C244" s="155" t="s">
        <v>103</v>
      </c>
      <c r="D244" s="85" t="s">
        <v>104</v>
      </c>
      <c r="E244" s="86">
        <v>100</v>
      </c>
      <c r="F244" s="86">
        <v>100</v>
      </c>
      <c r="G244" s="97">
        <v>100</v>
      </c>
    </row>
    <row r="245" spans="2:7" x14ac:dyDescent="0.35">
      <c r="B245" s="96"/>
      <c r="C245" s="155" t="s">
        <v>105</v>
      </c>
      <c r="D245" s="85" t="s">
        <v>106</v>
      </c>
      <c r="E245" s="86">
        <v>78</v>
      </c>
      <c r="F245" s="86">
        <v>78</v>
      </c>
      <c r="G245" s="97">
        <v>78</v>
      </c>
    </row>
    <row r="246" spans="2:7" x14ac:dyDescent="0.35">
      <c r="B246" s="96"/>
      <c r="C246" s="155" t="s">
        <v>107</v>
      </c>
      <c r="D246" s="85" t="s">
        <v>108</v>
      </c>
      <c r="E246" s="86">
        <v>200</v>
      </c>
      <c r="F246" s="86">
        <v>200</v>
      </c>
      <c r="G246" s="97">
        <v>200</v>
      </c>
    </row>
    <row r="247" spans="2:7" x14ac:dyDescent="0.35">
      <c r="B247" s="96"/>
      <c r="C247" s="155" t="s">
        <v>109</v>
      </c>
      <c r="D247" s="85" t="s">
        <v>110</v>
      </c>
      <c r="E247" s="86">
        <v>900</v>
      </c>
      <c r="F247" s="86">
        <v>900</v>
      </c>
      <c r="G247" s="97">
        <v>900</v>
      </c>
    </row>
    <row r="248" spans="2:7" x14ac:dyDescent="0.35">
      <c r="B248" s="96"/>
      <c r="C248" s="155" t="s">
        <v>111</v>
      </c>
      <c r="D248" s="85" t="s">
        <v>112</v>
      </c>
      <c r="E248" s="86">
        <v>600</v>
      </c>
      <c r="F248" s="86">
        <v>600</v>
      </c>
      <c r="G248" s="97">
        <v>600</v>
      </c>
    </row>
    <row r="249" spans="2:7" x14ac:dyDescent="0.35">
      <c r="B249" s="96"/>
      <c r="C249" s="155" t="s">
        <v>113</v>
      </c>
      <c r="D249" s="85" t="s">
        <v>114</v>
      </c>
      <c r="E249" s="86">
        <v>300</v>
      </c>
      <c r="F249" s="86">
        <v>300</v>
      </c>
      <c r="G249" s="97">
        <v>300</v>
      </c>
    </row>
    <row r="250" spans="2:7" x14ac:dyDescent="0.35">
      <c r="B250" s="96"/>
      <c r="C250" s="155" t="s">
        <v>115</v>
      </c>
      <c r="D250" s="85" t="s">
        <v>116</v>
      </c>
      <c r="E250" s="86">
        <v>600</v>
      </c>
      <c r="F250" s="86">
        <v>600</v>
      </c>
      <c r="G250" s="97">
        <v>600</v>
      </c>
    </row>
    <row r="251" spans="2:7" x14ac:dyDescent="0.35">
      <c r="B251" s="96"/>
      <c r="C251" s="155" t="s">
        <v>117</v>
      </c>
      <c r="D251" s="85" t="s">
        <v>118</v>
      </c>
      <c r="E251" s="86">
        <v>2000</v>
      </c>
      <c r="F251" s="86">
        <v>2000</v>
      </c>
      <c r="G251" s="97">
        <v>2000</v>
      </c>
    </row>
    <row r="252" spans="2:7" x14ac:dyDescent="0.35">
      <c r="B252" s="96"/>
      <c r="C252" s="155" t="s">
        <v>119</v>
      </c>
      <c r="D252" s="85" t="s">
        <v>120</v>
      </c>
      <c r="E252" s="86">
        <v>150</v>
      </c>
      <c r="F252" s="86">
        <v>150</v>
      </c>
      <c r="G252" s="97">
        <v>150</v>
      </c>
    </row>
    <row r="253" spans="2:7" x14ac:dyDescent="0.35">
      <c r="B253" s="96"/>
      <c r="C253" s="155" t="s">
        <v>121</v>
      </c>
      <c r="D253" s="85" t="s">
        <v>122</v>
      </c>
      <c r="E253" s="86">
        <v>150</v>
      </c>
      <c r="F253" s="86">
        <v>150</v>
      </c>
      <c r="G253" s="97">
        <v>150</v>
      </c>
    </row>
    <row r="254" spans="2:7" x14ac:dyDescent="0.35">
      <c r="B254" s="96"/>
      <c r="C254" s="155" t="s">
        <v>123</v>
      </c>
      <c r="D254" s="85" t="s">
        <v>124</v>
      </c>
      <c r="E254" s="86">
        <v>7600</v>
      </c>
      <c r="F254" s="86">
        <v>7600</v>
      </c>
      <c r="G254" s="97">
        <v>7600</v>
      </c>
    </row>
    <row r="255" spans="2:7" x14ac:dyDescent="0.35">
      <c r="B255" s="96"/>
      <c r="C255" s="155" t="s">
        <v>125</v>
      </c>
      <c r="D255" s="85" t="s">
        <v>126</v>
      </c>
      <c r="E255" s="86">
        <v>520</v>
      </c>
      <c r="F255" s="86">
        <v>520</v>
      </c>
      <c r="G255" s="97">
        <v>520</v>
      </c>
    </row>
    <row r="256" spans="2:7" x14ac:dyDescent="0.35">
      <c r="B256" s="96"/>
      <c r="C256" s="155">
        <v>633010</v>
      </c>
      <c r="D256" s="85" t="s">
        <v>77</v>
      </c>
      <c r="E256" s="86">
        <v>960</v>
      </c>
      <c r="F256" s="86">
        <v>960</v>
      </c>
      <c r="G256" s="97">
        <v>960</v>
      </c>
    </row>
    <row r="257" spans="2:7" x14ac:dyDescent="0.35">
      <c r="B257" s="96"/>
      <c r="C257" s="155">
        <v>633016</v>
      </c>
      <c r="D257" s="85" t="s">
        <v>127</v>
      </c>
      <c r="E257" s="86">
        <v>104</v>
      </c>
      <c r="F257" s="86">
        <v>104</v>
      </c>
      <c r="G257" s="97">
        <v>104</v>
      </c>
    </row>
    <row r="258" spans="2:7" ht="15" thickBot="1" x14ac:dyDescent="0.4">
      <c r="B258" s="105"/>
      <c r="C258" s="156">
        <v>633016</v>
      </c>
      <c r="D258" s="106" t="s">
        <v>78</v>
      </c>
      <c r="E258" s="107">
        <v>160</v>
      </c>
      <c r="F258" s="107">
        <v>160</v>
      </c>
      <c r="G258" s="108">
        <v>160</v>
      </c>
    </row>
    <row r="259" spans="2:7" ht="15" thickBot="1" x14ac:dyDescent="0.4">
      <c r="B259" s="82"/>
      <c r="C259" s="187"/>
      <c r="D259" s="83"/>
      <c r="E259" s="84"/>
      <c r="F259" s="84"/>
      <c r="G259" s="84"/>
    </row>
    <row r="260" spans="2:7" ht="14.5" customHeight="1" x14ac:dyDescent="0.35">
      <c r="B260" s="259" t="s">
        <v>22</v>
      </c>
      <c r="C260" s="256" t="s">
        <v>23</v>
      </c>
      <c r="D260" s="256" t="s">
        <v>24</v>
      </c>
      <c r="E260" s="254" t="s">
        <v>163</v>
      </c>
      <c r="F260" s="254" t="s">
        <v>164</v>
      </c>
      <c r="G260" s="254" t="s">
        <v>165</v>
      </c>
    </row>
    <row r="261" spans="2:7" x14ac:dyDescent="0.35">
      <c r="B261" s="260"/>
      <c r="C261" s="257"/>
      <c r="D261" s="257"/>
      <c r="E261" s="255"/>
      <c r="F261" s="255"/>
      <c r="G261" s="255"/>
    </row>
    <row r="262" spans="2:7" ht="15" thickBot="1" x14ac:dyDescent="0.4">
      <c r="B262" s="261"/>
      <c r="C262" s="262"/>
      <c r="D262" s="262"/>
      <c r="E262" s="263"/>
      <c r="F262" s="263"/>
      <c r="G262" s="263"/>
    </row>
    <row r="263" spans="2:7" x14ac:dyDescent="0.35">
      <c r="B263" s="188">
        <v>634</v>
      </c>
      <c r="C263" s="189"/>
      <c r="D263" s="190" t="s">
        <v>79</v>
      </c>
      <c r="E263" s="191">
        <f>SUM(E264)</f>
        <v>200</v>
      </c>
      <c r="F263" s="191">
        <f>SUM(F264)</f>
        <v>200</v>
      </c>
      <c r="G263" s="192">
        <f>SUM(G264)</f>
        <v>200</v>
      </c>
    </row>
    <row r="264" spans="2:7" x14ac:dyDescent="0.35">
      <c r="B264" s="185"/>
      <c r="C264" s="131">
        <v>634005</v>
      </c>
      <c r="D264" s="132" t="s">
        <v>128</v>
      </c>
      <c r="E264" s="133">
        <v>200</v>
      </c>
      <c r="F264" s="133">
        <v>200</v>
      </c>
      <c r="G264" s="134">
        <v>200</v>
      </c>
    </row>
    <row r="265" spans="2:7" x14ac:dyDescent="0.35">
      <c r="B265" s="113">
        <v>635</v>
      </c>
      <c r="C265" s="112"/>
      <c r="D265" s="114" t="s">
        <v>81</v>
      </c>
      <c r="E265" s="136">
        <f>SUM(E266:E268)</f>
        <v>8100</v>
      </c>
      <c r="F265" s="136">
        <f>SUM(F266:F268)</f>
        <v>8100</v>
      </c>
      <c r="G265" s="137">
        <f>SUM(G266:G268)</f>
        <v>8100</v>
      </c>
    </row>
    <row r="266" spans="2:7" x14ac:dyDescent="0.35">
      <c r="B266" s="96"/>
      <c r="C266" s="47">
        <v>635002</v>
      </c>
      <c r="D266" s="85" t="s">
        <v>82</v>
      </c>
      <c r="E266" s="86">
        <v>1600</v>
      </c>
      <c r="F266" s="86">
        <v>1600</v>
      </c>
      <c r="G266" s="97">
        <v>1600</v>
      </c>
    </row>
    <row r="267" spans="2:7" ht="15" customHeight="1" x14ac:dyDescent="0.35">
      <c r="B267" s="96"/>
      <c r="C267" s="47">
        <v>635004</v>
      </c>
      <c r="D267" s="85" t="s">
        <v>83</v>
      </c>
      <c r="E267" s="86">
        <v>200</v>
      </c>
      <c r="F267" s="86">
        <v>200</v>
      </c>
      <c r="G267" s="97">
        <v>200</v>
      </c>
    </row>
    <row r="268" spans="2:7" x14ac:dyDescent="0.35">
      <c r="B268" s="96"/>
      <c r="C268" s="47">
        <v>635006</v>
      </c>
      <c r="D268" s="85" t="s">
        <v>84</v>
      </c>
      <c r="E268" s="86">
        <v>6300</v>
      </c>
      <c r="F268" s="86">
        <v>6300</v>
      </c>
      <c r="G268" s="97">
        <v>6300</v>
      </c>
    </row>
    <row r="269" spans="2:7" x14ac:dyDescent="0.35">
      <c r="B269" s="113">
        <v>637</v>
      </c>
      <c r="C269" s="112"/>
      <c r="D269" s="114" t="s">
        <v>85</v>
      </c>
      <c r="E269" s="136">
        <f>SUM(E270:E284)</f>
        <v>12749</v>
      </c>
      <c r="F269" s="136">
        <f>SUM(F270:F284)</f>
        <v>12749</v>
      </c>
      <c r="G269" s="137">
        <f>SUM(G270:G284)</f>
        <v>12749</v>
      </c>
    </row>
    <row r="270" spans="2:7" x14ac:dyDescent="0.35">
      <c r="B270" s="96"/>
      <c r="C270" s="47">
        <v>637001</v>
      </c>
      <c r="D270" s="85" t="s">
        <v>86</v>
      </c>
      <c r="E270" s="86">
        <v>160</v>
      </c>
      <c r="F270" s="86">
        <v>160</v>
      </c>
      <c r="G270" s="97">
        <v>160</v>
      </c>
    </row>
    <row r="271" spans="2:7" x14ac:dyDescent="0.35">
      <c r="B271" s="94"/>
      <c r="C271" s="44" t="s">
        <v>129</v>
      </c>
      <c r="D271" s="92" t="s">
        <v>130</v>
      </c>
      <c r="E271" s="93">
        <v>104</v>
      </c>
      <c r="F271" s="93">
        <v>104</v>
      </c>
      <c r="G271" s="95">
        <v>104</v>
      </c>
    </row>
    <row r="272" spans="2:7" x14ac:dyDescent="0.35">
      <c r="B272" s="94"/>
      <c r="C272" s="44" t="s">
        <v>131</v>
      </c>
      <c r="D272" s="92" t="s">
        <v>132</v>
      </c>
      <c r="E272" s="93">
        <v>55</v>
      </c>
      <c r="F272" s="93">
        <v>55</v>
      </c>
      <c r="G272" s="95">
        <v>55</v>
      </c>
    </row>
    <row r="273" spans="2:7" x14ac:dyDescent="0.35">
      <c r="B273" s="94"/>
      <c r="C273" s="44" t="s">
        <v>133</v>
      </c>
      <c r="D273" s="92" t="s">
        <v>134</v>
      </c>
      <c r="E273" s="93">
        <v>500</v>
      </c>
      <c r="F273" s="93">
        <v>500</v>
      </c>
      <c r="G273" s="95">
        <v>500</v>
      </c>
    </row>
    <row r="274" spans="2:7" x14ac:dyDescent="0.35">
      <c r="B274" s="94"/>
      <c r="C274" s="44" t="s">
        <v>135</v>
      </c>
      <c r="D274" s="92" t="s">
        <v>136</v>
      </c>
      <c r="E274" s="93">
        <v>1100</v>
      </c>
      <c r="F274" s="93">
        <v>1100</v>
      </c>
      <c r="G274" s="95">
        <v>1100</v>
      </c>
    </row>
    <row r="275" spans="2:7" x14ac:dyDescent="0.35">
      <c r="B275" s="96"/>
      <c r="C275" s="47" t="s">
        <v>137</v>
      </c>
      <c r="D275" s="85" t="s">
        <v>140</v>
      </c>
      <c r="E275" s="86">
        <v>1200</v>
      </c>
      <c r="F275" s="86">
        <v>1200</v>
      </c>
      <c r="G275" s="97">
        <v>1200</v>
      </c>
    </row>
    <row r="276" spans="2:7" x14ac:dyDescent="0.35">
      <c r="B276" s="96"/>
      <c r="C276" s="47" t="s">
        <v>138</v>
      </c>
      <c r="D276" s="85" t="s">
        <v>139</v>
      </c>
      <c r="E276" s="86">
        <v>100</v>
      </c>
      <c r="F276" s="86">
        <v>100</v>
      </c>
      <c r="G276" s="97">
        <v>100</v>
      </c>
    </row>
    <row r="277" spans="2:7" x14ac:dyDescent="0.35">
      <c r="B277" s="96"/>
      <c r="C277" s="47" t="s">
        <v>141</v>
      </c>
      <c r="D277" s="85" t="s">
        <v>142</v>
      </c>
      <c r="E277" s="86">
        <v>100</v>
      </c>
      <c r="F277" s="86">
        <v>100</v>
      </c>
      <c r="G277" s="97">
        <v>100</v>
      </c>
    </row>
    <row r="278" spans="2:7" x14ac:dyDescent="0.35">
      <c r="B278" s="96"/>
      <c r="C278" s="47" t="s">
        <v>143</v>
      </c>
      <c r="D278" s="85" t="s">
        <v>144</v>
      </c>
      <c r="E278" s="86">
        <v>900</v>
      </c>
      <c r="F278" s="86">
        <v>900</v>
      </c>
      <c r="G278" s="97">
        <v>900</v>
      </c>
    </row>
    <row r="279" spans="2:7" x14ac:dyDescent="0.35">
      <c r="B279" s="96"/>
      <c r="C279" s="47" t="s">
        <v>145</v>
      </c>
      <c r="D279" s="85" t="s">
        <v>146</v>
      </c>
      <c r="E279" s="86">
        <v>100</v>
      </c>
      <c r="F279" s="86">
        <v>100</v>
      </c>
      <c r="G279" s="97">
        <v>100</v>
      </c>
    </row>
    <row r="280" spans="2:7" x14ac:dyDescent="0.35">
      <c r="B280" s="96"/>
      <c r="C280" s="47">
        <v>637014</v>
      </c>
      <c r="D280" s="85" t="s">
        <v>87</v>
      </c>
      <c r="E280" s="86">
        <v>630</v>
      </c>
      <c r="F280" s="86">
        <v>630</v>
      </c>
      <c r="G280" s="97">
        <v>630</v>
      </c>
    </row>
    <row r="281" spans="2:7" x14ac:dyDescent="0.35">
      <c r="B281" s="96"/>
      <c r="C281" s="47">
        <v>637015</v>
      </c>
      <c r="D281" s="85" t="s">
        <v>88</v>
      </c>
      <c r="E281" s="86">
        <v>100</v>
      </c>
      <c r="F281" s="86">
        <v>100</v>
      </c>
      <c r="G281" s="97">
        <v>100</v>
      </c>
    </row>
    <row r="282" spans="2:7" x14ac:dyDescent="0.35">
      <c r="B282" s="96"/>
      <c r="C282" s="47">
        <v>637016</v>
      </c>
      <c r="D282" s="85" t="s">
        <v>89</v>
      </c>
      <c r="E282" s="86">
        <v>5800</v>
      </c>
      <c r="F282" s="86">
        <v>5800</v>
      </c>
      <c r="G282" s="97">
        <v>5800</v>
      </c>
    </row>
    <row r="283" spans="2:7" x14ac:dyDescent="0.35">
      <c r="B283" s="96"/>
      <c r="C283" s="47">
        <v>637027</v>
      </c>
      <c r="D283" s="85" t="s">
        <v>90</v>
      </c>
      <c r="E283" s="86">
        <v>1800</v>
      </c>
      <c r="F283" s="86">
        <v>1800</v>
      </c>
      <c r="G283" s="97">
        <v>1800</v>
      </c>
    </row>
    <row r="284" spans="2:7" x14ac:dyDescent="0.35">
      <c r="B284" s="96"/>
      <c r="C284" s="47">
        <v>637031</v>
      </c>
      <c r="D284" s="85" t="s">
        <v>91</v>
      </c>
      <c r="E284" s="86">
        <v>100</v>
      </c>
      <c r="F284" s="86">
        <v>100</v>
      </c>
      <c r="G284" s="97">
        <v>100</v>
      </c>
    </row>
    <row r="285" spans="2:7" x14ac:dyDescent="0.35">
      <c r="B285" s="138">
        <v>630</v>
      </c>
      <c r="C285" s="88"/>
      <c r="D285" s="139" t="s">
        <v>92</v>
      </c>
      <c r="E285" s="89">
        <f>SUM(E232+E234+E240+E263+E265+E269)</f>
        <v>71195</v>
      </c>
      <c r="F285" s="89">
        <f>SUM(F232+F234+F240+F263+F265+F269)</f>
        <v>71195</v>
      </c>
      <c r="G285" s="99">
        <f>SUM(G232+G234+G240+G263+G265+G269)</f>
        <v>71195</v>
      </c>
    </row>
    <row r="286" spans="2:7" x14ac:dyDescent="0.35">
      <c r="B286" s="96"/>
      <c r="C286" s="47">
        <v>642013</v>
      </c>
      <c r="D286" s="85" t="s">
        <v>93</v>
      </c>
      <c r="E286" s="86">
        <v>0</v>
      </c>
      <c r="F286" s="86">
        <v>0</v>
      </c>
      <c r="G286" s="97">
        <v>0</v>
      </c>
    </row>
    <row r="287" spans="2:7" x14ac:dyDescent="0.35">
      <c r="B287" s="96"/>
      <c r="C287" s="47">
        <v>642015</v>
      </c>
      <c r="D287" s="85" t="s">
        <v>94</v>
      </c>
      <c r="E287" s="86">
        <v>1040</v>
      </c>
      <c r="F287" s="86">
        <v>1040</v>
      </c>
      <c r="G287" s="97">
        <v>1040</v>
      </c>
    </row>
    <row r="288" spans="2:7" x14ac:dyDescent="0.35">
      <c r="B288" s="96"/>
      <c r="C288" s="47"/>
      <c r="D288" s="85"/>
      <c r="E288" s="86"/>
      <c r="F288" s="86"/>
      <c r="G288" s="97"/>
    </row>
    <row r="289" spans="2:7" ht="15" thickBot="1" x14ac:dyDescent="0.4">
      <c r="B289" s="140">
        <v>640</v>
      </c>
      <c r="C289" s="101"/>
      <c r="D289" s="141" t="s">
        <v>95</v>
      </c>
      <c r="E289" s="103">
        <f>SUM(E286+E287)</f>
        <v>1040</v>
      </c>
      <c r="F289" s="103">
        <f>SUM(F286+F287)</f>
        <v>1040</v>
      </c>
      <c r="G289" s="104">
        <f>SUM(G286+G287)</f>
        <v>1040</v>
      </c>
    </row>
    <row r="290" spans="2:7" x14ac:dyDescent="0.35">
      <c r="B290" s="82"/>
      <c r="C290" s="69"/>
      <c r="D290" s="83"/>
      <c r="E290" s="84"/>
      <c r="F290" s="84"/>
      <c r="G290" s="84"/>
    </row>
    <row r="291" spans="2:7" x14ac:dyDescent="0.35">
      <c r="B291" s="82"/>
      <c r="C291" s="69"/>
      <c r="D291" s="83"/>
      <c r="E291" s="84"/>
      <c r="F291" s="84"/>
      <c r="G291" s="84"/>
    </row>
    <row r="292" spans="2:7" ht="15" thickBot="1" x14ac:dyDescent="0.4">
      <c r="B292" s="264" t="s">
        <v>67</v>
      </c>
      <c r="C292" s="264"/>
      <c r="D292" s="264"/>
      <c r="E292" s="84"/>
      <c r="F292" s="84"/>
      <c r="G292" s="84"/>
    </row>
    <row r="293" spans="2:7" ht="14.5" customHeight="1" x14ac:dyDescent="0.35">
      <c r="B293" s="259" t="s">
        <v>22</v>
      </c>
      <c r="C293" s="256" t="s">
        <v>23</v>
      </c>
      <c r="D293" s="256" t="s">
        <v>24</v>
      </c>
      <c r="E293" s="254" t="s">
        <v>163</v>
      </c>
      <c r="F293" s="254" t="s">
        <v>164</v>
      </c>
      <c r="G293" s="251" t="s">
        <v>165</v>
      </c>
    </row>
    <row r="294" spans="2:7" x14ac:dyDescent="0.35">
      <c r="B294" s="260"/>
      <c r="C294" s="257"/>
      <c r="D294" s="257"/>
      <c r="E294" s="255"/>
      <c r="F294" s="255"/>
      <c r="G294" s="252"/>
    </row>
    <row r="295" spans="2:7" ht="15" thickBot="1" x14ac:dyDescent="0.4">
      <c r="B295" s="279"/>
      <c r="C295" s="258"/>
      <c r="D295" s="258"/>
      <c r="E295" s="263"/>
      <c r="F295" s="263"/>
      <c r="G295" s="253"/>
    </row>
    <row r="296" spans="2:7" ht="15" customHeight="1" x14ac:dyDescent="0.35">
      <c r="B296" s="113">
        <v>631</v>
      </c>
      <c r="C296" s="135"/>
      <c r="D296" s="114" t="s">
        <v>70</v>
      </c>
      <c r="E296" s="136">
        <f>SUM(E297)</f>
        <v>18</v>
      </c>
      <c r="F296" s="136">
        <f>SUM(F297)</f>
        <v>18</v>
      </c>
      <c r="G296" s="137">
        <f>SUM(G297)</f>
        <v>18</v>
      </c>
    </row>
    <row r="297" spans="2:7" x14ac:dyDescent="0.35">
      <c r="B297" s="96"/>
      <c r="C297" s="47">
        <v>631001</v>
      </c>
      <c r="D297" s="85" t="s">
        <v>71</v>
      </c>
      <c r="E297" s="86">
        <v>18</v>
      </c>
      <c r="F297" s="86">
        <v>18</v>
      </c>
      <c r="G297" s="97">
        <v>18</v>
      </c>
    </row>
    <row r="298" spans="2:7" x14ac:dyDescent="0.35">
      <c r="B298" s="113">
        <v>632</v>
      </c>
      <c r="C298" s="135"/>
      <c r="D298" s="114" t="s">
        <v>72</v>
      </c>
      <c r="E298" s="136">
        <f>SUM(E299+E300+E301+E302+E303)</f>
        <v>5690</v>
      </c>
      <c r="F298" s="136">
        <f>SUM(F299+F300+F301+F302+F303)</f>
        <v>5690</v>
      </c>
      <c r="G298" s="137">
        <f>SUM(G299+G300+G301+G302+G303)</f>
        <v>5690</v>
      </c>
    </row>
    <row r="299" spans="2:7" x14ac:dyDescent="0.35">
      <c r="B299" s="96"/>
      <c r="C299" s="47">
        <v>6320011</v>
      </c>
      <c r="D299" s="85" t="s">
        <v>97</v>
      </c>
      <c r="E299" s="86">
        <v>1400</v>
      </c>
      <c r="F299" s="86">
        <v>1400</v>
      </c>
      <c r="G299" s="97">
        <v>1400</v>
      </c>
    </row>
    <row r="300" spans="2:7" x14ac:dyDescent="0.35">
      <c r="B300" s="96"/>
      <c r="C300" s="47">
        <v>6320013</v>
      </c>
      <c r="D300" s="85" t="s">
        <v>98</v>
      </c>
      <c r="E300" s="86">
        <v>3600</v>
      </c>
      <c r="F300" s="86">
        <v>3600</v>
      </c>
      <c r="G300" s="97">
        <v>3600</v>
      </c>
    </row>
    <row r="301" spans="2:7" x14ac:dyDescent="0.35">
      <c r="B301" s="96"/>
      <c r="C301" s="47">
        <v>632002</v>
      </c>
      <c r="D301" s="85" t="s">
        <v>73</v>
      </c>
      <c r="E301" s="86">
        <v>500</v>
      </c>
      <c r="F301" s="86">
        <v>500</v>
      </c>
      <c r="G301" s="97">
        <v>500</v>
      </c>
    </row>
    <row r="302" spans="2:7" x14ac:dyDescent="0.35">
      <c r="B302" s="96"/>
      <c r="C302" s="47">
        <v>6320031</v>
      </c>
      <c r="D302" s="85" t="s">
        <v>99</v>
      </c>
      <c r="E302" s="86">
        <v>40</v>
      </c>
      <c r="F302" s="86">
        <v>40</v>
      </c>
      <c r="G302" s="97">
        <v>40</v>
      </c>
    </row>
    <row r="303" spans="2:7" x14ac:dyDescent="0.35">
      <c r="B303" s="96"/>
      <c r="C303" s="47">
        <v>6320032</v>
      </c>
      <c r="D303" s="85" t="s">
        <v>100</v>
      </c>
      <c r="E303" s="86">
        <v>150</v>
      </c>
      <c r="F303" s="86">
        <v>150</v>
      </c>
      <c r="G303" s="97">
        <v>150</v>
      </c>
    </row>
    <row r="304" spans="2:7" x14ac:dyDescent="0.35">
      <c r="B304" s="113">
        <v>633</v>
      </c>
      <c r="C304" s="135"/>
      <c r="D304" s="114" t="s">
        <v>74</v>
      </c>
      <c r="E304" s="136">
        <f>SUM(E305:E322)</f>
        <v>4610</v>
      </c>
      <c r="F304" s="136">
        <f>SUM(F305:F322)</f>
        <v>4610</v>
      </c>
      <c r="G304" s="137">
        <f>SUM(G305:G322)</f>
        <v>4610</v>
      </c>
    </row>
    <row r="305" spans="2:7" x14ac:dyDescent="0.35">
      <c r="B305" s="96"/>
      <c r="C305" s="47">
        <v>633001</v>
      </c>
      <c r="D305" s="85" t="s">
        <v>75</v>
      </c>
      <c r="E305" s="86">
        <v>1200</v>
      </c>
      <c r="F305" s="86">
        <v>1200</v>
      </c>
      <c r="G305" s="97">
        <v>1200</v>
      </c>
    </row>
    <row r="306" spans="2:7" x14ac:dyDescent="0.35">
      <c r="B306" s="96"/>
      <c r="C306" s="47">
        <v>633002</v>
      </c>
      <c r="D306" s="85" t="s">
        <v>76</v>
      </c>
      <c r="E306" s="86">
        <v>400</v>
      </c>
      <c r="F306" s="86">
        <v>400</v>
      </c>
      <c r="G306" s="97">
        <v>400</v>
      </c>
    </row>
    <row r="307" spans="2:7" x14ac:dyDescent="0.35">
      <c r="B307" s="96"/>
      <c r="C307" s="47" t="s">
        <v>101</v>
      </c>
      <c r="D307" s="85" t="s">
        <v>102</v>
      </c>
      <c r="E307" s="86">
        <v>70</v>
      </c>
      <c r="F307" s="86">
        <v>70</v>
      </c>
      <c r="G307" s="97">
        <v>70</v>
      </c>
    </row>
    <row r="308" spans="2:7" x14ac:dyDescent="0.35">
      <c r="B308" s="96"/>
      <c r="C308" s="47" t="s">
        <v>103</v>
      </c>
      <c r="D308" s="85" t="s">
        <v>104</v>
      </c>
      <c r="E308" s="86">
        <v>50</v>
      </c>
      <c r="F308" s="86">
        <v>50</v>
      </c>
      <c r="G308" s="97">
        <v>50</v>
      </c>
    </row>
    <row r="309" spans="2:7" x14ac:dyDescent="0.35">
      <c r="B309" s="96"/>
      <c r="C309" s="47" t="s">
        <v>105</v>
      </c>
      <c r="D309" s="85" t="s">
        <v>106</v>
      </c>
      <c r="E309" s="86">
        <v>20</v>
      </c>
      <c r="F309" s="86">
        <v>20</v>
      </c>
      <c r="G309" s="97">
        <v>20</v>
      </c>
    </row>
    <row r="310" spans="2:7" x14ac:dyDescent="0.35">
      <c r="B310" s="96"/>
      <c r="C310" s="47" t="s">
        <v>107</v>
      </c>
      <c r="D310" s="85" t="s">
        <v>108</v>
      </c>
      <c r="E310" s="86">
        <v>20</v>
      </c>
      <c r="F310" s="86">
        <v>20</v>
      </c>
      <c r="G310" s="97">
        <v>20</v>
      </c>
    </row>
    <row r="311" spans="2:7" x14ac:dyDescent="0.35">
      <c r="B311" s="96"/>
      <c r="C311" s="47" t="s">
        <v>109</v>
      </c>
      <c r="D311" s="85" t="s">
        <v>110</v>
      </c>
      <c r="E311" s="86">
        <v>200</v>
      </c>
      <c r="F311" s="86">
        <v>200</v>
      </c>
      <c r="G311" s="97">
        <v>200</v>
      </c>
    </row>
    <row r="312" spans="2:7" x14ac:dyDescent="0.35">
      <c r="B312" s="96"/>
      <c r="C312" s="47" t="s">
        <v>111</v>
      </c>
      <c r="D312" s="85" t="s">
        <v>112</v>
      </c>
      <c r="E312" s="86">
        <v>100</v>
      </c>
      <c r="F312" s="86">
        <v>100</v>
      </c>
      <c r="G312" s="97">
        <v>100</v>
      </c>
    </row>
    <row r="313" spans="2:7" x14ac:dyDescent="0.35">
      <c r="B313" s="96"/>
      <c r="C313" s="47" t="s">
        <v>113</v>
      </c>
      <c r="D313" s="85" t="s">
        <v>114</v>
      </c>
      <c r="E313" s="86">
        <v>50</v>
      </c>
      <c r="F313" s="86">
        <v>50</v>
      </c>
      <c r="G313" s="97">
        <v>50</v>
      </c>
    </row>
    <row r="314" spans="2:7" x14ac:dyDescent="0.35">
      <c r="B314" s="96"/>
      <c r="C314" s="47" t="s">
        <v>115</v>
      </c>
      <c r="D314" s="85" t="s">
        <v>116</v>
      </c>
      <c r="E314" s="86">
        <v>120</v>
      </c>
      <c r="F314" s="86">
        <v>120</v>
      </c>
      <c r="G314" s="97">
        <v>120</v>
      </c>
    </row>
    <row r="315" spans="2:7" x14ac:dyDescent="0.35">
      <c r="B315" s="96"/>
      <c r="C315" s="47" t="s">
        <v>117</v>
      </c>
      <c r="D315" s="85" t="s">
        <v>118</v>
      </c>
      <c r="E315" s="86">
        <v>400</v>
      </c>
      <c r="F315" s="86">
        <v>400</v>
      </c>
      <c r="G315" s="97">
        <v>400</v>
      </c>
    </row>
    <row r="316" spans="2:7" x14ac:dyDescent="0.35">
      <c r="B316" s="96"/>
      <c r="C316" s="47" t="s">
        <v>119</v>
      </c>
      <c r="D316" s="85" t="s">
        <v>120</v>
      </c>
      <c r="E316" s="86">
        <v>30</v>
      </c>
      <c r="F316" s="86">
        <v>30</v>
      </c>
      <c r="G316" s="97">
        <v>30</v>
      </c>
    </row>
    <row r="317" spans="2:7" x14ac:dyDescent="0.35">
      <c r="B317" s="96"/>
      <c r="C317" s="47" t="s">
        <v>121</v>
      </c>
      <c r="D317" s="85" t="s">
        <v>122</v>
      </c>
      <c r="E317" s="86">
        <v>30</v>
      </c>
      <c r="F317" s="86">
        <v>30</v>
      </c>
      <c r="G317" s="97">
        <v>30</v>
      </c>
    </row>
    <row r="318" spans="2:7" x14ac:dyDescent="0.35">
      <c r="B318" s="96"/>
      <c r="C318" s="47" t="s">
        <v>123</v>
      </c>
      <c r="D318" s="85" t="s">
        <v>124</v>
      </c>
      <c r="E318" s="86">
        <v>1600</v>
      </c>
      <c r="F318" s="86">
        <v>1600</v>
      </c>
      <c r="G318" s="97">
        <v>1600</v>
      </c>
    </row>
    <row r="319" spans="2:7" x14ac:dyDescent="0.35">
      <c r="B319" s="96"/>
      <c r="C319" s="47" t="s">
        <v>125</v>
      </c>
      <c r="D319" s="85" t="s">
        <v>126</v>
      </c>
      <c r="E319" s="86">
        <v>90</v>
      </c>
      <c r="F319" s="86">
        <v>90</v>
      </c>
      <c r="G319" s="97">
        <v>90</v>
      </c>
    </row>
    <row r="320" spans="2:7" x14ac:dyDescent="0.35">
      <c r="B320" s="96"/>
      <c r="C320" s="201">
        <v>633010</v>
      </c>
      <c r="D320" s="85" t="s">
        <v>77</v>
      </c>
      <c r="E320" s="86">
        <v>180</v>
      </c>
      <c r="F320" s="86">
        <v>180</v>
      </c>
      <c r="G320" s="97">
        <v>180</v>
      </c>
    </row>
    <row r="321" spans="2:7" x14ac:dyDescent="0.35">
      <c r="B321" s="96"/>
      <c r="C321" s="201">
        <v>633016</v>
      </c>
      <c r="D321" s="85" t="s">
        <v>127</v>
      </c>
      <c r="E321" s="86">
        <v>20</v>
      </c>
      <c r="F321" s="86">
        <v>20</v>
      </c>
      <c r="G321" s="97">
        <v>20</v>
      </c>
    </row>
    <row r="322" spans="2:7" ht="15" thickBot="1" x14ac:dyDescent="0.4">
      <c r="B322" s="105"/>
      <c r="C322" s="202">
        <v>633016</v>
      </c>
      <c r="D322" s="106" t="s">
        <v>78</v>
      </c>
      <c r="E322" s="107">
        <v>30</v>
      </c>
      <c r="F322" s="107">
        <v>30</v>
      </c>
      <c r="G322" s="108">
        <v>30</v>
      </c>
    </row>
    <row r="323" spans="2:7" ht="15" thickBot="1" x14ac:dyDescent="0.4">
      <c r="B323" s="82"/>
      <c r="C323" s="69"/>
      <c r="D323" s="83"/>
      <c r="E323" s="84"/>
      <c r="F323" s="84"/>
      <c r="G323" s="84"/>
    </row>
    <row r="324" spans="2:7" ht="14.5" customHeight="1" x14ac:dyDescent="0.35">
      <c r="B324" s="259" t="s">
        <v>22</v>
      </c>
      <c r="C324" s="256" t="s">
        <v>23</v>
      </c>
      <c r="D324" s="256" t="s">
        <v>24</v>
      </c>
      <c r="E324" s="254" t="s">
        <v>163</v>
      </c>
      <c r="F324" s="248" t="s">
        <v>164</v>
      </c>
      <c r="G324" s="251" t="s">
        <v>165</v>
      </c>
    </row>
    <row r="325" spans="2:7" x14ac:dyDescent="0.35">
      <c r="B325" s="260"/>
      <c r="C325" s="257"/>
      <c r="D325" s="257"/>
      <c r="E325" s="255"/>
      <c r="F325" s="249"/>
      <c r="G325" s="252"/>
    </row>
    <row r="326" spans="2:7" ht="15" thickBot="1" x14ac:dyDescent="0.4">
      <c r="B326" s="261"/>
      <c r="C326" s="262"/>
      <c r="D326" s="262"/>
      <c r="E326" s="263"/>
      <c r="F326" s="250"/>
      <c r="G326" s="253"/>
    </row>
    <row r="327" spans="2:7" x14ac:dyDescent="0.35">
      <c r="B327" s="188">
        <v>634</v>
      </c>
      <c r="C327" s="193"/>
      <c r="D327" s="190" t="s">
        <v>79</v>
      </c>
      <c r="E327" s="191">
        <f>SUM(E328:E328)</f>
        <v>40</v>
      </c>
      <c r="F327" s="191">
        <f>SUM(F328:F328)</f>
        <v>40</v>
      </c>
      <c r="G327" s="192">
        <f>SUM(G328:G328)</f>
        <v>40</v>
      </c>
    </row>
    <row r="328" spans="2:7" x14ac:dyDescent="0.35">
      <c r="B328" s="96"/>
      <c r="C328" s="47">
        <v>634005</v>
      </c>
      <c r="D328" s="85" t="s">
        <v>80</v>
      </c>
      <c r="E328" s="86">
        <v>40</v>
      </c>
      <c r="F328" s="86">
        <v>40</v>
      </c>
      <c r="G328" s="97">
        <v>40</v>
      </c>
    </row>
    <row r="329" spans="2:7" ht="15" customHeight="1" x14ac:dyDescent="0.35">
      <c r="B329" s="113">
        <v>635</v>
      </c>
      <c r="C329" s="135"/>
      <c r="D329" s="114" t="s">
        <v>81</v>
      </c>
      <c r="E329" s="136">
        <f>SUM(E330:E332)</f>
        <v>1380</v>
      </c>
      <c r="F329" s="136">
        <f>SUM(F330:F332)</f>
        <v>1380</v>
      </c>
      <c r="G329" s="137">
        <f>SUM(G330:G332)</f>
        <v>1380</v>
      </c>
    </row>
    <row r="330" spans="2:7" x14ac:dyDescent="0.35">
      <c r="B330" s="96"/>
      <c r="C330" s="47">
        <v>635002</v>
      </c>
      <c r="D330" s="85" t="s">
        <v>82</v>
      </c>
      <c r="E330" s="86">
        <v>340</v>
      </c>
      <c r="F330" s="86">
        <v>340</v>
      </c>
      <c r="G330" s="97">
        <v>340</v>
      </c>
    </row>
    <row r="331" spans="2:7" x14ac:dyDescent="0.35">
      <c r="B331" s="96"/>
      <c r="C331" s="47">
        <v>635004</v>
      </c>
      <c r="D331" s="85" t="s">
        <v>83</v>
      </c>
      <c r="E331" s="86">
        <v>40</v>
      </c>
      <c r="F331" s="86">
        <v>40</v>
      </c>
      <c r="G331" s="97">
        <v>40</v>
      </c>
    </row>
    <row r="332" spans="2:7" x14ac:dyDescent="0.35">
      <c r="B332" s="96"/>
      <c r="C332" s="47">
        <v>635006</v>
      </c>
      <c r="D332" s="85" t="s">
        <v>84</v>
      </c>
      <c r="E332" s="86">
        <v>1000</v>
      </c>
      <c r="F332" s="86">
        <v>1000</v>
      </c>
      <c r="G332" s="97">
        <v>1000</v>
      </c>
    </row>
    <row r="333" spans="2:7" x14ac:dyDescent="0.35">
      <c r="B333" s="113">
        <v>637</v>
      </c>
      <c r="C333" s="135"/>
      <c r="D333" s="114" t="s">
        <v>85</v>
      </c>
      <c r="E333" s="136">
        <f>SUM(E334:E348)</f>
        <v>2510</v>
      </c>
      <c r="F333" s="136">
        <f>SUM(F334:F348)</f>
        <v>2510</v>
      </c>
      <c r="G333" s="137">
        <f>SUM(G334:G348)</f>
        <v>2510</v>
      </c>
    </row>
    <row r="334" spans="2:7" x14ac:dyDescent="0.35">
      <c r="B334" s="96"/>
      <c r="C334" s="47">
        <v>637001</v>
      </c>
      <c r="D334" s="85" t="s">
        <v>86</v>
      </c>
      <c r="E334" s="86">
        <v>30</v>
      </c>
      <c r="F334" s="86">
        <v>30</v>
      </c>
      <c r="G334" s="97">
        <v>30</v>
      </c>
    </row>
    <row r="335" spans="2:7" x14ac:dyDescent="0.35">
      <c r="B335" s="94"/>
      <c r="C335" s="44" t="s">
        <v>129</v>
      </c>
      <c r="D335" s="92" t="s">
        <v>130</v>
      </c>
      <c r="E335" s="93">
        <v>20</v>
      </c>
      <c r="F335" s="93">
        <v>20</v>
      </c>
      <c r="G335" s="95">
        <v>20</v>
      </c>
    </row>
    <row r="336" spans="2:7" x14ac:dyDescent="0.35">
      <c r="B336" s="94"/>
      <c r="C336" s="44" t="s">
        <v>131</v>
      </c>
      <c r="D336" s="92" t="s">
        <v>132</v>
      </c>
      <c r="E336" s="93">
        <v>10</v>
      </c>
      <c r="F336" s="93">
        <v>10</v>
      </c>
      <c r="G336" s="95">
        <v>10</v>
      </c>
    </row>
    <row r="337" spans="2:7" x14ac:dyDescent="0.35">
      <c r="B337" s="94"/>
      <c r="C337" s="44" t="s">
        <v>133</v>
      </c>
      <c r="D337" s="92" t="s">
        <v>134</v>
      </c>
      <c r="E337" s="93">
        <v>80</v>
      </c>
      <c r="F337" s="93">
        <v>80</v>
      </c>
      <c r="G337" s="95">
        <v>80</v>
      </c>
    </row>
    <row r="338" spans="2:7" x14ac:dyDescent="0.35">
      <c r="B338" s="94"/>
      <c r="C338" s="44" t="s">
        <v>135</v>
      </c>
      <c r="D338" s="92" t="s">
        <v>136</v>
      </c>
      <c r="E338" s="93">
        <v>240</v>
      </c>
      <c r="F338" s="93">
        <v>240</v>
      </c>
      <c r="G338" s="95">
        <v>240</v>
      </c>
    </row>
    <row r="339" spans="2:7" x14ac:dyDescent="0.35">
      <c r="B339" s="96"/>
      <c r="C339" s="47" t="s">
        <v>137</v>
      </c>
      <c r="D339" s="85" t="s">
        <v>140</v>
      </c>
      <c r="E339" s="86">
        <v>200</v>
      </c>
      <c r="F339" s="86">
        <v>200</v>
      </c>
      <c r="G339" s="97">
        <v>200</v>
      </c>
    </row>
    <row r="340" spans="2:7" x14ac:dyDescent="0.35">
      <c r="B340" s="96"/>
      <c r="C340" s="47" t="s">
        <v>138</v>
      </c>
      <c r="D340" s="85" t="s">
        <v>139</v>
      </c>
      <c r="E340" s="86">
        <v>20</v>
      </c>
      <c r="F340" s="86">
        <v>20</v>
      </c>
      <c r="G340" s="97">
        <v>20</v>
      </c>
    </row>
    <row r="341" spans="2:7" x14ac:dyDescent="0.35">
      <c r="B341" s="96"/>
      <c r="C341" s="47" t="s">
        <v>141</v>
      </c>
      <c r="D341" s="85" t="s">
        <v>142</v>
      </c>
      <c r="E341" s="86">
        <v>20</v>
      </c>
      <c r="F341" s="86">
        <v>20</v>
      </c>
      <c r="G341" s="97">
        <v>20</v>
      </c>
    </row>
    <row r="342" spans="2:7" x14ac:dyDescent="0.35">
      <c r="B342" s="96"/>
      <c r="C342" s="47" t="s">
        <v>143</v>
      </c>
      <c r="D342" s="85" t="s">
        <v>144</v>
      </c>
      <c r="E342" s="86">
        <v>160</v>
      </c>
      <c r="F342" s="86">
        <v>160</v>
      </c>
      <c r="G342" s="97">
        <v>160</v>
      </c>
    </row>
    <row r="343" spans="2:7" x14ac:dyDescent="0.35">
      <c r="B343" s="96"/>
      <c r="C343" s="47" t="s">
        <v>145</v>
      </c>
      <c r="D343" s="85" t="s">
        <v>146</v>
      </c>
      <c r="E343" s="86">
        <v>20</v>
      </c>
      <c r="F343" s="86">
        <v>20</v>
      </c>
      <c r="G343" s="97">
        <v>20</v>
      </c>
    </row>
    <row r="344" spans="2:7" x14ac:dyDescent="0.35">
      <c r="B344" s="96"/>
      <c r="C344" s="47">
        <v>637014</v>
      </c>
      <c r="D344" s="85" t="s">
        <v>87</v>
      </c>
      <c r="E344" s="86">
        <v>110</v>
      </c>
      <c r="F344" s="86">
        <v>110</v>
      </c>
      <c r="G344" s="97">
        <v>110</v>
      </c>
    </row>
    <row r="345" spans="2:7" x14ac:dyDescent="0.35">
      <c r="B345" s="96"/>
      <c r="C345" s="47">
        <v>637015</v>
      </c>
      <c r="D345" s="85" t="s">
        <v>88</v>
      </c>
      <c r="E345" s="86">
        <v>20</v>
      </c>
      <c r="F345" s="86">
        <v>20</v>
      </c>
      <c r="G345" s="97">
        <v>20</v>
      </c>
    </row>
    <row r="346" spans="2:7" x14ac:dyDescent="0.35">
      <c r="B346" s="96"/>
      <c r="C346" s="47">
        <v>637016</v>
      </c>
      <c r="D346" s="85" t="s">
        <v>89</v>
      </c>
      <c r="E346" s="86">
        <v>1100</v>
      </c>
      <c r="F346" s="86">
        <v>1100</v>
      </c>
      <c r="G346" s="97">
        <v>1100</v>
      </c>
    </row>
    <row r="347" spans="2:7" x14ac:dyDescent="0.35">
      <c r="B347" s="96"/>
      <c r="C347" s="47">
        <v>637027</v>
      </c>
      <c r="D347" s="85" t="s">
        <v>90</v>
      </c>
      <c r="E347" s="86">
        <v>380</v>
      </c>
      <c r="F347" s="86">
        <v>380</v>
      </c>
      <c r="G347" s="97">
        <v>380</v>
      </c>
    </row>
    <row r="348" spans="2:7" x14ac:dyDescent="0.35">
      <c r="B348" s="96"/>
      <c r="C348" s="47">
        <v>637031</v>
      </c>
      <c r="D348" s="85" t="s">
        <v>91</v>
      </c>
      <c r="E348" s="86">
        <v>100</v>
      </c>
      <c r="F348" s="86">
        <v>100</v>
      </c>
      <c r="G348" s="97">
        <v>100</v>
      </c>
    </row>
    <row r="349" spans="2:7" x14ac:dyDescent="0.35">
      <c r="B349" s="98">
        <v>630</v>
      </c>
      <c r="C349" s="88"/>
      <c r="D349" s="87" t="s">
        <v>92</v>
      </c>
      <c r="E349" s="89">
        <f>SUM(E296+E298+E304+E327+E329+E333)</f>
        <v>14248</v>
      </c>
      <c r="F349" s="89">
        <f>SUM(F296+F298+F304+F327+F329+F333)</f>
        <v>14248</v>
      </c>
      <c r="G349" s="99">
        <f>SUM(G296+G298+G304+G327+G329+G333)</f>
        <v>14248</v>
      </c>
    </row>
    <row r="350" spans="2:7" x14ac:dyDescent="0.35">
      <c r="B350" s="96"/>
      <c r="C350" s="47">
        <v>642013</v>
      </c>
      <c r="D350" s="85" t="s">
        <v>93</v>
      </c>
      <c r="E350" s="86">
        <v>0</v>
      </c>
      <c r="F350" s="86">
        <v>0</v>
      </c>
      <c r="G350" s="97">
        <v>0</v>
      </c>
    </row>
    <row r="351" spans="2:7" x14ac:dyDescent="0.35">
      <c r="B351" s="96"/>
      <c r="C351" s="47">
        <v>642015</v>
      </c>
      <c r="D351" s="85" t="s">
        <v>94</v>
      </c>
      <c r="E351" s="86">
        <v>180</v>
      </c>
      <c r="F351" s="86">
        <v>180</v>
      </c>
      <c r="G351" s="97">
        <v>180</v>
      </c>
    </row>
    <row r="352" spans="2:7" x14ac:dyDescent="0.35">
      <c r="B352" s="96"/>
      <c r="C352" s="47"/>
      <c r="D352" s="85"/>
      <c r="E352" s="86"/>
      <c r="F352" s="86"/>
      <c r="G352" s="97"/>
    </row>
    <row r="353" spans="2:8" ht="15" thickBot="1" x14ac:dyDescent="0.4">
      <c r="B353" s="100">
        <v>640</v>
      </c>
      <c r="C353" s="101"/>
      <c r="D353" s="102" t="s">
        <v>95</v>
      </c>
      <c r="E353" s="103">
        <f>SUM(E350+E351)</f>
        <v>180</v>
      </c>
      <c r="F353" s="103">
        <f>SUM(F350+F351)</f>
        <v>180</v>
      </c>
      <c r="G353" s="104">
        <f>SUM(G350+G351)</f>
        <v>180</v>
      </c>
    </row>
    <row r="354" spans="2:8" x14ac:dyDescent="0.35">
      <c r="B354" s="82"/>
      <c r="C354" s="69"/>
      <c r="D354" s="83"/>
      <c r="E354" s="84"/>
      <c r="F354" s="84"/>
      <c r="G354" s="84"/>
    </row>
    <row r="355" spans="2:8" x14ac:dyDescent="0.35">
      <c r="B355" s="82"/>
      <c r="C355" s="69"/>
      <c r="D355" s="83"/>
      <c r="E355" s="84"/>
      <c r="F355" s="84"/>
      <c r="G355" s="84"/>
    </row>
    <row r="356" spans="2:8" ht="15" thickBot="1" x14ac:dyDescent="0.4">
      <c r="B356" s="264" t="s">
        <v>68</v>
      </c>
      <c r="C356" s="264"/>
      <c r="D356" s="264"/>
      <c r="E356" s="84"/>
      <c r="F356" s="84"/>
      <c r="G356" s="84"/>
    </row>
    <row r="357" spans="2:8" ht="15" customHeight="1" x14ac:dyDescent="0.35">
      <c r="B357" s="259" t="s">
        <v>22</v>
      </c>
      <c r="C357" s="256" t="s">
        <v>23</v>
      </c>
      <c r="D357" s="256" t="s">
        <v>24</v>
      </c>
      <c r="E357" s="254" t="s">
        <v>163</v>
      </c>
      <c r="F357" s="248" t="s">
        <v>164</v>
      </c>
      <c r="G357" s="251" t="s">
        <v>165</v>
      </c>
    </row>
    <row r="358" spans="2:8" x14ac:dyDescent="0.35">
      <c r="B358" s="260"/>
      <c r="C358" s="257"/>
      <c r="D358" s="257"/>
      <c r="E358" s="255"/>
      <c r="F358" s="249"/>
      <c r="G358" s="252"/>
    </row>
    <row r="359" spans="2:8" ht="15" thickBot="1" x14ac:dyDescent="0.4">
      <c r="B359" s="279"/>
      <c r="C359" s="258"/>
      <c r="D359" s="258"/>
      <c r="E359" s="263"/>
      <c r="F359" s="250"/>
      <c r="G359" s="253"/>
    </row>
    <row r="360" spans="2:8" x14ac:dyDescent="0.35">
      <c r="B360" s="113">
        <v>631</v>
      </c>
      <c r="C360" s="112"/>
      <c r="D360" s="114" t="s">
        <v>70</v>
      </c>
      <c r="E360" s="115">
        <f>SUM(E361)</f>
        <v>60</v>
      </c>
      <c r="F360" s="115">
        <f>SUM(F361)</f>
        <v>60</v>
      </c>
      <c r="G360" s="116">
        <f>SUM(G361)</f>
        <v>60</v>
      </c>
    </row>
    <row r="361" spans="2:8" x14ac:dyDescent="0.35">
      <c r="B361" s="96"/>
      <c r="C361" s="155">
        <v>631001</v>
      </c>
      <c r="D361" s="85" t="s">
        <v>71</v>
      </c>
      <c r="E361" s="86">
        <v>60</v>
      </c>
      <c r="F361" s="86">
        <v>60</v>
      </c>
      <c r="G361" s="97">
        <v>60</v>
      </c>
    </row>
    <row r="362" spans="2:8" x14ac:dyDescent="0.35">
      <c r="B362" s="113">
        <v>632</v>
      </c>
      <c r="C362" s="217"/>
      <c r="D362" s="114" t="s">
        <v>72</v>
      </c>
      <c r="E362" s="115">
        <f>SUM(E363+E364+E365+E366+E367)</f>
        <v>17620</v>
      </c>
      <c r="F362" s="115">
        <f>SUM(F363+F364+F365+F366+F367)</f>
        <v>17620</v>
      </c>
      <c r="G362" s="116">
        <f>SUM(G363+G364+G365+G366+G367)</f>
        <v>17620</v>
      </c>
    </row>
    <row r="363" spans="2:8" x14ac:dyDescent="0.35">
      <c r="B363" s="96"/>
      <c r="C363" s="155">
        <v>6320011</v>
      </c>
      <c r="D363" s="85" t="s">
        <v>97</v>
      </c>
      <c r="E363" s="86">
        <v>4300</v>
      </c>
      <c r="F363" s="86">
        <v>4300</v>
      </c>
      <c r="G363" s="97">
        <v>4300</v>
      </c>
    </row>
    <row r="364" spans="2:8" x14ac:dyDescent="0.35">
      <c r="B364" s="96"/>
      <c r="C364" s="155">
        <v>6320013</v>
      </c>
      <c r="D364" s="85" t="s">
        <v>98</v>
      </c>
      <c r="E364" s="86">
        <v>10800</v>
      </c>
      <c r="F364" s="86">
        <v>10800</v>
      </c>
      <c r="G364" s="97">
        <v>10800</v>
      </c>
    </row>
    <row r="365" spans="2:8" x14ac:dyDescent="0.35">
      <c r="B365" s="96"/>
      <c r="C365" s="155">
        <v>632002</v>
      </c>
      <c r="D365" s="85" t="s">
        <v>73</v>
      </c>
      <c r="E365" s="86">
        <v>1900</v>
      </c>
      <c r="F365" s="86">
        <v>1900</v>
      </c>
      <c r="G365" s="97">
        <v>1900</v>
      </c>
    </row>
    <row r="366" spans="2:8" x14ac:dyDescent="0.35">
      <c r="B366" s="96"/>
      <c r="C366" s="155">
        <v>6320031</v>
      </c>
      <c r="D366" s="85" t="s">
        <v>99</v>
      </c>
      <c r="E366" s="86">
        <v>120</v>
      </c>
      <c r="F366" s="86">
        <v>120</v>
      </c>
      <c r="G366" s="97">
        <v>120</v>
      </c>
    </row>
    <row r="367" spans="2:8" x14ac:dyDescent="0.35">
      <c r="B367" s="96"/>
      <c r="C367" s="155">
        <v>6320032</v>
      </c>
      <c r="D367" s="85" t="s">
        <v>100</v>
      </c>
      <c r="E367" s="86">
        <v>500</v>
      </c>
      <c r="F367" s="86">
        <v>500</v>
      </c>
      <c r="G367" s="97">
        <v>500</v>
      </c>
    </row>
    <row r="368" spans="2:8" x14ac:dyDescent="0.35">
      <c r="B368" s="113">
        <v>633</v>
      </c>
      <c r="C368" s="217"/>
      <c r="D368" s="114" t="s">
        <v>74</v>
      </c>
      <c r="E368" s="115">
        <f>SUM(E369:E386)</f>
        <v>13265</v>
      </c>
      <c r="F368" s="115">
        <f>SUM(F369:F386)</f>
        <v>13265</v>
      </c>
      <c r="G368" s="116">
        <f>SUM(G369:G386)</f>
        <v>13265</v>
      </c>
      <c r="H368" s="84"/>
    </row>
    <row r="369" spans="2:7" x14ac:dyDescent="0.35">
      <c r="B369" s="96"/>
      <c r="C369" s="155">
        <v>633001</v>
      </c>
      <c r="D369" s="85" t="s">
        <v>75</v>
      </c>
      <c r="E369" s="86">
        <v>3600</v>
      </c>
      <c r="F369" s="86">
        <v>3600</v>
      </c>
      <c r="G369" s="97">
        <v>3600</v>
      </c>
    </row>
    <row r="370" spans="2:7" x14ac:dyDescent="0.35">
      <c r="B370" s="96"/>
      <c r="C370" s="155">
        <v>633002</v>
      </c>
      <c r="D370" s="85" t="s">
        <v>76</v>
      </c>
      <c r="E370" s="86">
        <v>500</v>
      </c>
      <c r="F370" s="86">
        <v>500</v>
      </c>
      <c r="G370" s="97">
        <v>500</v>
      </c>
    </row>
    <row r="371" spans="2:7" x14ac:dyDescent="0.35">
      <c r="B371" s="96"/>
      <c r="C371" s="155" t="s">
        <v>101</v>
      </c>
      <c r="D371" s="85" t="s">
        <v>102</v>
      </c>
      <c r="E371" s="86">
        <v>200</v>
      </c>
      <c r="F371" s="86">
        <v>200</v>
      </c>
      <c r="G371" s="97">
        <v>200</v>
      </c>
    </row>
    <row r="372" spans="2:7" x14ac:dyDescent="0.35">
      <c r="B372" s="96"/>
      <c r="C372" s="155" t="s">
        <v>103</v>
      </c>
      <c r="D372" s="85" t="s">
        <v>104</v>
      </c>
      <c r="E372" s="86">
        <v>150</v>
      </c>
      <c r="F372" s="86">
        <v>150</v>
      </c>
      <c r="G372" s="97">
        <v>150</v>
      </c>
    </row>
    <row r="373" spans="2:7" x14ac:dyDescent="0.35">
      <c r="B373" s="96"/>
      <c r="C373" s="155" t="s">
        <v>105</v>
      </c>
      <c r="D373" s="85" t="s">
        <v>106</v>
      </c>
      <c r="E373" s="86">
        <v>45</v>
      </c>
      <c r="F373" s="86">
        <v>45</v>
      </c>
      <c r="G373" s="97">
        <v>45</v>
      </c>
    </row>
    <row r="374" spans="2:7" x14ac:dyDescent="0.35">
      <c r="B374" s="96"/>
      <c r="C374" s="155" t="s">
        <v>107</v>
      </c>
      <c r="D374" s="85" t="s">
        <v>108</v>
      </c>
      <c r="E374" s="86">
        <v>60</v>
      </c>
      <c r="F374" s="86">
        <v>60</v>
      </c>
      <c r="G374" s="97">
        <v>60</v>
      </c>
    </row>
    <row r="375" spans="2:7" x14ac:dyDescent="0.35">
      <c r="B375" s="96"/>
      <c r="C375" s="155" t="s">
        <v>109</v>
      </c>
      <c r="D375" s="85" t="s">
        <v>110</v>
      </c>
      <c r="E375" s="86">
        <v>500</v>
      </c>
      <c r="F375" s="86">
        <v>500</v>
      </c>
      <c r="G375" s="97">
        <v>500</v>
      </c>
    </row>
    <row r="376" spans="2:7" x14ac:dyDescent="0.35">
      <c r="B376" s="96"/>
      <c r="C376" s="155" t="s">
        <v>111</v>
      </c>
      <c r="D376" s="85" t="s">
        <v>112</v>
      </c>
      <c r="E376" s="86">
        <v>300</v>
      </c>
      <c r="F376" s="86">
        <v>300</v>
      </c>
      <c r="G376" s="97">
        <v>300</v>
      </c>
    </row>
    <row r="377" spans="2:7" x14ac:dyDescent="0.35">
      <c r="B377" s="96"/>
      <c r="C377" s="155" t="s">
        <v>113</v>
      </c>
      <c r="D377" s="85" t="s">
        <v>114</v>
      </c>
      <c r="E377" s="86">
        <v>180</v>
      </c>
      <c r="F377" s="86">
        <v>180</v>
      </c>
      <c r="G377" s="97">
        <v>180</v>
      </c>
    </row>
    <row r="378" spans="2:7" x14ac:dyDescent="0.35">
      <c r="B378" s="96"/>
      <c r="C378" s="155" t="s">
        <v>115</v>
      </c>
      <c r="D378" s="85" t="s">
        <v>116</v>
      </c>
      <c r="E378" s="86">
        <v>390</v>
      </c>
      <c r="F378" s="86">
        <v>390</v>
      </c>
      <c r="G378" s="97">
        <v>390</v>
      </c>
    </row>
    <row r="379" spans="2:7" x14ac:dyDescent="0.35">
      <c r="B379" s="96"/>
      <c r="C379" s="155" t="s">
        <v>117</v>
      </c>
      <c r="D379" s="85" t="s">
        <v>118</v>
      </c>
      <c r="E379" s="86">
        <v>1200</v>
      </c>
      <c r="F379" s="86">
        <v>1200</v>
      </c>
      <c r="G379" s="97">
        <v>1200</v>
      </c>
    </row>
    <row r="380" spans="2:7" x14ac:dyDescent="0.35">
      <c r="B380" s="96"/>
      <c r="C380" s="155" t="s">
        <v>119</v>
      </c>
      <c r="D380" s="85" t="s">
        <v>120</v>
      </c>
      <c r="E380" s="86">
        <v>90</v>
      </c>
      <c r="F380" s="86">
        <v>90</v>
      </c>
      <c r="G380" s="97">
        <v>90</v>
      </c>
    </row>
    <row r="381" spans="2:7" x14ac:dyDescent="0.35">
      <c r="B381" s="96"/>
      <c r="C381" s="155" t="s">
        <v>121</v>
      </c>
      <c r="D381" s="85" t="s">
        <v>122</v>
      </c>
      <c r="E381" s="86">
        <v>90</v>
      </c>
      <c r="F381" s="86">
        <v>90</v>
      </c>
      <c r="G381" s="97">
        <v>90</v>
      </c>
    </row>
    <row r="382" spans="2:7" ht="18" customHeight="1" x14ac:dyDescent="0.35">
      <c r="B382" s="96"/>
      <c r="C382" s="155" t="s">
        <v>123</v>
      </c>
      <c r="D382" s="85" t="s">
        <v>124</v>
      </c>
      <c r="E382" s="86">
        <v>4800</v>
      </c>
      <c r="F382" s="86">
        <v>4800</v>
      </c>
      <c r="G382" s="97">
        <v>4800</v>
      </c>
    </row>
    <row r="383" spans="2:7" x14ac:dyDescent="0.35">
      <c r="B383" s="96"/>
      <c r="C383" s="155" t="s">
        <v>125</v>
      </c>
      <c r="D383" s="85" t="s">
        <v>126</v>
      </c>
      <c r="E383" s="86">
        <v>400</v>
      </c>
      <c r="F383" s="86">
        <v>400</v>
      </c>
      <c r="G383" s="97">
        <v>400</v>
      </c>
    </row>
    <row r="384" spans="2:7" x14ac:dyDescent="0.35">
      <c r="B384" s="96"/>
      <c r="C384" s="155">
        <v>633010</v>
      </c>
      <c r="D384" s="85" t="s">
        <v>77</v>
      </c>
      <c r="E384" s="86">
        <v>600</v>
      </c>
      <c r="F384" s="86">
        <v>600</v>
      </c>
      <c r="G384" s="97">
        <v>600</v>
      </c>
    </row>
    <row r="385" spans="2:7" ht="17.25" customHeight="1" x14ac:dyDescent="0.35">
      <c r="B385" s="96"/>
      <c r="C385" s="155">
        <v>633016</v>
      </c>
      <c r="D385" s="85" t="s">
        <v>127</v>
      </c>
      <c r="E385" s="86">
        <v>60</v>
      </c>
      <c r="F385" s="86">
        <v>60</v>
      </c>
      <c r="G385" s="97">
        <v>60</v>
      </c>
    </row>
    <row r="386" spans="2:7" ht="15" thickBot="1" x14ac:dyDescent="0.4">
      <c r="B386" s="105"/>
      <c r="C386" s="156">
        <v>633016</v>
      </c>
      <c r="D386" s="106" t="s">
        <v>78</v>
      </c>
      <c r="E386" s="107">
        <v>100</v>
      </c>
      <c r="F386" s="107">
        <v>100</v>
      </c>
      <c r="G386" s="108">
        <v>100</v>
      </c>
    </row>
    <row r="387" spans="2:7" ht="15" thickBot="1" x14ac:dyDescent="0.4">
      <c r="B387" s="82"/>
      <c r="C387" s="69"/>
      <c r="D387" s="83"/>
      <c r="E387" s="84"/>
      <c r="F387" s="84"/>
      <c r="G387" s="84"/>
    </row>
    <row r="388" spans="2:7" ht="14.5" customHeight="1" x14ac:dyDescent="0.35">
      <c r="B388" s="259" t="s">
        <v>22</v>
      </c>
      <c r="C388" s="256" t="s">
        <v>23</v>
      </c>
      <c r="D388" s="256" t="s">
        <v>24</v>
      </c>
      <c r="E388" s="254" t="s">
        <v>163</v>
      </c>
      <c r="F388" s="248" t="s">
        <v>164</v>
      </c>
      <c r="G388" s="251" t="s">
        <v>165</v>
      </c>
    </row>
    <row r="389" spans="2:7" x14ac:dyDescent="0.35">
      <c r="B389" s="260"/>
      <c r="C389" s="257"/>
      <c r="D389" s="257"/>
      <c r="E389" s="255"/>
      <c r="F389" s="249"/>
      <c r="G389" s="252"/>
    </row>
    <row r="390" spans="2:7" ht="15" thickBot="1" x14ac:dyDescent="0.4">
      <c r="B390" s="261"/>
      <c r="C390" s="262"/>
      <c r="D390" s="262"/>
      <c r="E390" s="263"/>
      <c r="F390" s="250"/>
      <c r="G390" s="253"/>
    </row>
    <row r="391" spans="2:7" x14ac:dyDescent="0.35">
      <c r="B391" s="188">
        <v>634</v>
      </c>
      <c r="C391" s="189"/>
      <c r="D391" s="190" t="s">
        <v>79</v>
      </c>
      <c r="E391" s="194">
        <f>SUM(E392:E392)</f>
        <v>150</v>
      </c>
      <c r="F391" s="194">
        <f>SUM(F392:F392)</f>
        <v>150</v>
      </c>
      <c r="G391" s="195">
        <f>SUM(G392:G392)</f>
        <v>150</v>
      </c>
    </row>
    <row r="392" spans="2:7" ht="15" customHeight="1" x14ac:dyDescent="0.35">
      <c r="B392" s="96"/>
      <c r="C392" s="155">
        <v>634005</v>
      </c>
      <c r="D392" s="85" t="s">
        <v>80</v>
      </c>
      <c r="E392" s="86">
        <v>150</v>
      </c>
      <c r="F392" s="86">
        <v>150</v>
      </c>
      <c r="G392" s="97">
        <v>150</v>
      </c>
    </row>
    <row r="393" spans="2:7" x14ac:dyDescent="0.35">
      <c r="B393" s="113">
        <v>635</v>
      </c>
      <c r="C393" s="217"/>
      <c r="D393" s="114" t="s">
        <v>81</v>
      </c>
      <c r="E393" s="115">
        <f>SUM(E394:E396)</f>
        <v>4750</v>
      </c>
      <c r="F393" s="115">
        <f>SUM(F394:F396)</f>
        <v>4750</v>
      </c>
      <c r="G393" s="116">
        <f>SUM(G394:G396)</f>
        <v>4750</v>
      </c>
    </row>
    <row r="394" spans="2:7" x14ac:dyDescent="0.35">
      <c r="B394" s="96"/>
      <c r="C394" s="155">
        <v>635002</v>
      </c>
      <c r="D394" s="85" t="s">
        <v>82</v>
      </c>
      <c r="E394" s="86">
        <v>1000</v>
      </c>
      <c r="F394" s="86">
        <v>1000</v>
      </c>
      <c r="G394" s="97">
        <v>1000</v>
      </c>
    </row>
    <row r="395" spans="2:7" x14ac:dyDescent="0.35">
      <c r="B395" s="96"/>
      <c r="C395" s="155">
        <v>635004</v>
      </c>
      <c r="D395" s="85" t="s">
        <v>83</v>
      </c>
      <c r="E395" s="86">
        <v>150</v>
      </c>
      <c r="F395" s="86">
        <v>150</v>
      </c>
      <c r="G395" s="97">
        <v>150</v>
      </c>
    </row>
    <row r="396" spans="2:7" x14ac:dyDescent="0.35">
      <c r="B396" s="96"/>
      <c r="C396" s="155">
        <v>635006</v>
      </c>
      <c r="D396" s="85" t="s">
        <v>84</v>
      </c>
      <c r="E396" s="86">
        <v>3600</v>
      </c>
      <c r="F396" s="86">
        <v>3600</v>
      </c>
      <c r="G396" s="97">
        <v>3600</v>
      </c>
    </row>
    <row r="397" spans="2:7" x14ac:dyDescent="0.35">
      <c r="B397" s="113">
        <v>637</v>
      </c>
      <c r="C397" s="217"/>
      <c r="D397" s="114" t="s">
        <v>85</v>
      </c>
      <c r="E397" s="115">
        <f>SUM(E398:E412)</f>
        <v>7440</v>
      </c>
      <c r="F397" s="115">
        <f>SUM(F398:F412)</f>
        <v>7440</v>
      </c>
      <c r="G397" s="116">
        <f>SUM(G398:G412)</f>
        <v>7440</v>
      </c>
    </row>
    <row r="398" spans="2:7" x14ac:dyDescent="0.35">
      <c r="B398" s="96"/>
      <c r="C398" s="155">
        <v>637001</v>
      </c>
      <c r="D398" s="85" t="s">
        <v>86</v>
      </c>
      <c r="E398" s="86">
        <v>90</v>
      </c>
      <c r="F398" s="86">
        <v>90</v>
      </c>
      <c r="G398" s="97">
        <v>90</v>
      </c>
    </row>
    <row r="399" spans="2:7" x14ac:dyDescent="0.35">
      <c r="B399" s="94"/>
      <c r="C399" s="44" t="s">
        <v>129</v>
      </c>
      <c r="D399" s="92" t="s">
        <v>130</v>
      </c>
      <c r="E399" s="93">
        <v>60</v>
      </c>
      <c r="F399" s="93">
        <v>60</v>
      </c>
      <c r="G399" s="95">
        <v>60</v>
      </c>
    </row>
    <row r="400" spans="2:7" x14ac:dyDescent="0.35">
      <c r="B400" s="94"/>
      <c r="C400" s="44" t="s">
        <v>131</v>
      </c>
      <c r="D400" s="92" t="s">
        <v>132</v>
      </c>
      <c r="E400" s="93">
        <v>30</v>
      </c>
      <c r="F400" s="93">
        <v>30</v>
      </c>
      <c r="G400" s="95">
        <v>30</v>
      </c>
    </row>
    <row r="401" spans="2:7" x14ac:dyDescent="0.35">
      <c r="B401" s="94"/>
      <c r="C401" s="44" t="s">
        <v>133</v>
      </c>
      <c r="D401" s="92" t="s">
        <v>134</v>
      </c>
      <c r="E401" s="93">
        <v>240</v>
      </c>
      <c r="F401" s="93">
        <v>240</v>
      </c>
      <c r="G401" s="95">
        <v>240</v>
      </c>
    </row>
    <row r="402" spans="2:7" x14ac:dyDescent="0.35">
      <c r="B402" s="94"/>
      <c r="C402" s="44" t="s">
        <v>135</v>
      </c>
      <c r="D402" s="92" t="s">
        <v>136</v>
      </c>
      <c r="E402" s="93">
        <v>720</v>
      </c>
      <c r="F402" s="93">
        <v>720</v>
      </c>
      <c r="G402" s="95">
        <v>720</v>
      </c>
    </row>
    <row r="403" spans="2:7" x14ac:dyDescent="0.35">
      <c r="B403" s="96"/>
      <c r="C403" s="47" t="s">
        <v>137</v>
      </c>
      <c r="D403" s="85" t="s">
        <v>140</v>
      </c>
      <c r="E403" s="86">
        <v>700</v>
      </c>
      <c r="F403" s="86">
        <v>700</v>
      </c>
      <c r="G403" s="97">
        <v>700</v>
      </c>
    </row>
    <row r="404" spans="2:7" x14ac:dyDescent="0.35">
      <c r="B404" s="96"/>
      <c r="C404" s="47" t="s">
        <v>138</v>
      </c>
      <c r="D404" s="85" t="s">
        <v>139</v>
      </c>
      <c r="E404" s="86">
        <v>60</v>
      </c>
      <c r="F404" s="86">
        <v>60</v>
      </c>
      <c r="G404" s="97">
        <v>60</v>
      </c>
    </row>
    <row r="405" spans="2:7" x14ac:dyDescent="0.35">
      <c r="B405" s="96"/>
      <c r="C405" s="47" t="s">
        <v>141</v>
      </c>
      <c r="D405" s="85" t="s">
        <v>142</v>
      </c>
      <c r="E405" s="86">
        <v>60</v>
      </c>
      <c r="F405" s="86">
        <v>60</v>
      </c>
      <c r="G405" s="97">
        <v>60</v>
      </c>
    </row>
    <row r="406" spans="2:7" x14ac:dyDescent="0.35">
      <c r="B406" s="96"/>
      <c r="C406" s="47" t="s">
        <v>143</v>
      </c>
      <c r="D406" s="85" t="s">
        <v>144</v>
      </c>
      <c r="E406" s="86">
        <v>500</v>
      </c>
      <c r="F406" s="86">
        <v>500</v>
      </c>
      <c r="G406" s="97">
        <v>500</v>
      </c>
    </row>
    <row r="407" spans="2:7" x14ac:dyDescent="0.35">
      <c r="B407" s="96"/>
      <c r="C407" s="47" t="s">
        <v>145</v>
      </c>
      <c r="D407" s="85" t="s">
        <v>146</v>
      </c>
      <c r="E407" s="86">
        <v>60</v>
      </c>
      <c r="F407" s="86">
        <v>60</v>
      </c>
      <c r="G407" s="97">
        <v>60</v>
      </c>
    </row>
    <row r="408" spans="2:7" x14ac:dyDescent="0.35">
      <c r="B408" s="96"/>
      <c r="C408" s="155">
        <v>637014</v>
      </c>
      <c r="D408" s="85" t="s">
        <v>87</v>
      </c>
      <c r="E408" s="86">
        <v>360</v>
      </c>
      <c r="F408" s="86">
        <v>360</v>
      </c>
      <c r="G408" s="97">
        <v>360</v>
      </c>
    </row>
    <row r="409" spans="2:7" x14ac:dyDescent="0.35">
      <c r="B409" s="96"/>
      <c r="C409" s="155">
        <v>637015</v>
      </c>
      <c r="D409" s="85" t="s">
        <v>88</v>
      </c>
      <c r="E409" s="86">
        <v>60</v>
      </c>
      <c r="F409" s="86">
        <v>60</v>
      </c>
      <c r="G409" s="97">
        <v>60</v>
      </c>
    </row>
    <row r="410" spans="2:7" x14ac:dyDescent="0.35">
      <c r="B410" s="96"/>
      <c r="C410" s="155">
        <v>637016</v>
      </c>
      <c r="D410" s="85" t="s">
        <v>89</v>
      </c>
      <c r="E410" s="86">
        <v>3400</v>
      </c>
      <c r="F410" s="86">
        <v>3400</v>
      </c>
      <c r="G410" s="97">
        <v>3400</v>
      </c>
    </row>
    <row r="411" spans="2:7" x14ac:dyDescent="0.35">
      <c r="B411" s="96"/>
      <c r="C411" s="155">
        <v>637027</v>
      </c>
      <c r="D411" s="85" t="s">
        <v>90</v>
      </c>
      <c r="E411" s="86">
        <v>1000</v>
      </c>
      <c r="F411" s="86">
        <v>1000</v>
      </c>
      <c r="G411" s="97">
        <v>1000</v>
      </c>
    </row>
    <row r="412" spans="2:7" x14ac:dyDescent="0.35">
      <c r="B412" s="96"/>
      <c r="C412" s="155">
        <v>637031</v>
      </c>
      <c r="D412" s="85" t="s">
        <v>91</v>
      </c>
      <c r="E412" s="86">
        <v>100</v>
      </c>
      <c r="F412" s="86">
        <v>100</v>
      </c>
      <c r="G412" s="97">
        <v>100</v>
      </c>
    </row>
    <row r="413" spans="2:7" x14ac:dyDescent="0.35">
      <c r="B413" s="98">
        <v>630</v>
      </c>
      <c r="C413" s="220"/>
      <c r="D413" s="87" t="s">
        <v>92</v>
      </c>
      <c r="E413" s="89">
        <f>SUM(E360+E362+E368+E391+E393+E397)</f>
        <v>43285</v>
      </c>
      <c r="F413" s="89">
        <f>SUM(F360+F362+F368+F391+F393+F397)</f>
        <v>43285</v>
      </c>
      <c r="G413" s="99">
        <f>SUM(G360+G362+G368+G391+G393+G397)</f>
        <v>43285</v>
      </c>
    </row>
    <row r="414" spans="2:7" x14ac:dyDescent="0.35">
      <c r="B414" s="96"/>
      <c r="C414" s="155">
        <v>642013</v>
      </c>
      <c r="D414" s="85" t="s">
        <v>93</v>
      </c>
      <c r="E414" s="86">
        <v>0</v>
      </c>
      <c r="F414" s="86">
        <v>0</v>
      </c>
      <c r="G414" s="97">
        <v>0</v>
      </c>
    </row>
    <row r="415" spans="2:7" x14ac:dyDescent="0.35">
      <c r="B415" s="96"/>
      <c r="C415" s="155">
        <v>642015</v>
      </c>
      <c r="D415" s="85" t="s">
        <v>94</v>
      </c>
      <c r="E415" s="86">
        <v>600</v>
      </c>
      <c r="F415" s="86">
        <v>600</v>
      </c>
      <c r="G415" s="97">
        <v>600</v>
      </c>
    </row>
    <row r="416" spans="2:7" x14ac:dyDescent="0.35">
      <c r="B416" s="96"/>
      <c r="C416" s="155"/>
      <c r="D416" s="85"/>
      <c r="E416" s="86"/>
      <c r="F416" s="86"/>
      <c r="G416" s="97"/>
    </row>
    <row r="417" spans="2:7" ht="15" thickBot="1" x14ac:dyDescent="0.4">
      <c r="B417" s="100">
        <v>640</v>
      </c>
      <c r="C417" s="101"/>
      <c r="D417" s="102" t="s">
        <v>95</v>
      </c>
      <c r="E417" s="103">
        <f>SUM(E414+E415)</f>
        <v>600</v>
      </c>
      <c r="F417" s="103">
        <f>SUM(F414+F415)</f>
        <v>600</v>
      </c>
      <c r="G417" s="104">
        <f>SUM(G414+G415)</f>
        <v>600</v>
      </c>
    </row>
    <row r="418" spans="2:7" x14ac:dyDescent="0.35">
      <c r="B418" s="82"/>
      <c r="C418" s="69"/>
      <c r="D418" s="83"/>
      <c r="E418" s="84"/>
      <c r="F418" s="84"/>
      <c r="G418" s="84"/>
    </row>
    <row r="419" spans="2:7" x14ac:dyDescent="0.35">
      <c r="B419" s="82"/>
      <c r="C419" s="69"/>
      <c r="D419" s="83"/>
      <c r="E419" s="84"/>
      <c r="F419" s="84"/>
      <c r="G419" s="84"/>
    </row>
    <row r="420" spans="2:7" x14ac:dyDescent="0.35">
      <c r="B420" s="82"/>
      <c r="C420" s="69"/>
      <c r="D420" s="83"/>
      <c r="E420" s="84"/>
      <c r="F420" s="84"/>
      <c r="G420" s="84"/>
    </row>
    <row r="421" spans="2:7" ht="15" thickBot="1" x14ac:dyDescent="0.4">
      <c r="B421" s="264" t="s">
        <v>151</v>
      </c>
      <c r="C421" s="264"/>
      <c r="D421" s="264"/>
      <c r="E421" s="84"/>
      <c r="F421" s="84"/>
      <c r="G421" s="84"/>
    </row>
    <row r="422" spans="2:7" ht="14.5" customHeight="1" x14ac:dyDescent="0.35">
      <c r="B422" s="259" t="s">
        <v>22</v>
      </c>
      <c r="C422" s="256" t="s">
        <v>23</v>
      </c>
      <c r="D422" s="256" t="s">
        <v>24</v>
      </c>
      <c r="E422" s="254" t="s">
        <v>163</v>
      </c>
      <c r="F422" s="248" t="s">
        <v>164</v>
      </c>
      <c r="G422" s="251" t="s">
        <v>165</v>
      </c>
    </row>
    <row r="423" spans="2:7" x14ac:dyDescent="0.35">
      <c r="B423" s="260"/>
      <c r="C423" s="257"/>
      <c r="D423" s="257"/>
      <c r="E423" s="255"/>
      <c r="F423" s="249"/>
      <c r="G423" s="252"/>
    </row>
    <row r="424" spans="2:7" ht="15" thickBot="1" x14ac:dyDescent="0.4">
      <c r="B424" s="260"/>
      <c r="C424" s="257"/>
      <c r="D424" s="257"/>
      <c r="E424" s="263"/>
      <c r="F424" s="250"/>
      <c r="G424" s="253"/>
    </row>
    <row r="425" spans="2:7" x14ac:dyDescent="0.35">
      <c r="B425" s="196">
        <v>631</v>
      </c>
      <c r="C425" s="197"/>
      <c r="D425" s="198" t="s">
        <v>70</v>
      </c>
      <c r="E425" s="199">
        <f>SUM(E426)</f>
        <v>20</v>
      </c>
      <c r="F425" s="199">
        <f>SUM(F426)</f>
        <v>20</v>
      </c>
      <c r="G425" s="200">
        <f>SUM(G426)</f>
        <v>20</v>
      </c>
    </row>
    <row r="426" spans="2:7" x14ac:dyDescent="0.35">
      <c r="B426" s="96"/>
      <c r="C426" s="155">
        <v>631001</v>
      </c>
      <c r="D426" s="85" t="s">
        <v>71</v>
      </c>
      <c r="E426" s="86">
        <v>20</v>
      </c>
      <c r="F426" s="86">
        <v>20</v>
      </c>
      <c r="G426" s="97">
        <v>20</v>
      </c>
    </row>
    <row r="427" spans="2:7" x14ac:dyDescent="0.35">
      <c r="B427" s="113">
        <v>632</v>
      </c>
      <c r="C427" s="217"/>
      <c r="D427" s="114" t="s">
        <v>72</v>
      </c>
      <c r="E427" s="115">
        <f>SUM(E428+E429+E430+E431+E432)</f>
        <v>6690</v>
      </c>
      <c r="F427" s="115">
        <f>SUM(F428+F429+F430+F431+F432)</f>
        <v>6690</v>
      </c>
      <c r="G427" s="116">
        <f>SUM(G428+G429+G430+G431+G432)</f>
        <v>6690</v>
      </c>
    </row>
    <row r="428" spans="2:7" x14ac:dyDescent="0.35">
      <c r="B428" s="96"/>
      <c r="C428" s="155">
        <v>6320011</v>
      </c>
      <c r="D428" s="85" t="s">
        <v>97</v>
      </c>
      <c r="E428" s="86">
        <v>1700</v>
      </c>
      <c r="F428" s="86">
        <v>1700</v>
      </c>
      <c r="G428" s="97">
        <v>1700</v>
      </c>
    </row>
    <row r="429" spans="2:7" x14ac:dyDescent="0.35">
      <c r="B429" s="96"/>
      <c r="C429" s="155">
        <v>6320013</v>
      </c>
      <c r="D429" s="85" t="s">
        <v>98</v>
      </c>
      <c r="E429" s="86">
        <v>4300</v>
      </c>
      <c r="F429" s="86">
        <v>4300</v>
      </c>
      <c r="G429" s="97">
        <v>4300</v>
      </c>
    </row>
    <row r="430" spans="2:7" x14ac:dyDescent="0.35">
      <c r="B430" s="96"/>
      <c r="C430" s="155">
        <v>632002</v>
      </c>
      <c r="D430" s="85" t="s">
        <v>73</v>
      </c>
      <c r="E430" s="86">
        <v>500</v>
      </c>
      <c r="F430" s="86">
        <v>500</v>
      </c>
      <c r="G430" s="97">
        <v>500</v>
      </c>
    </row>
    <row r="431" spans="2:7" x14ac:dyDescent="0.35">
      <c r="B431" s="96"/>
      <c r="C431" s="155">
        <v>6320031</v>
      </c>
      <c r="D431" s="85" t="s">
        <v>99</v>
      </c>
      <c r="E431" s="86">
        <v>40</v>
      </c>
      <c r="F431" s="86">
        <v>40</v>
      </c>
      <c r="G431" s="97">
        <v>40</v>
      </c>
    </row>
    <row r="432" spans="2:7" x14ac:dyDescent="0.35">
      <c r="B432" s="96"/>
      <c r="C432" s="155">
        <v>6320032</v>
      </c>
      <c r="D432" s="85" t="s">
        <v>100</v>
      </c>
      <c r="E432" s="86">
        <v>150</v>
      </c>
      <c r="F432" s="86">
        <v>150</v>
      </c>
      <c r="G432" s="97">
        <v>150</v>
      </c>
    </row>
    <row r="433" spans="2:7" x14ac:dyDescent="0.35">
      <c r="B433" s="113">
        <v>633</v>
      </c>
      <c r="C433" s="217"/>
      <c r="D433" s="114" t="s">
        <v>74</v>
      </c>
      <c r="E433" s="115">
        <f>SUM(E434:E451)</f>
        <v>5257</v>
      </c>
      <c r="F433" s="115">
        <f>SUM(F434:F451)</f>
        <v>5257</v>
      </c>
      <c r="G433" s="116">
        <f>SUM(G434:G451)</f>
        <v>5257</v>
      </c>
    </row>
    <row r="434" spans="2:7" x14ac:dyDescent="0.35">
      <c r="B434" s="96"/>
      <c r="C434" s="155">
        <v>633001</v>
      </c>
      <c r="D434" s="85" t="s">
        <v>75</v>
      </c>
      <c r="E434" s="86">
        <v>1500</v>
      </c>
      <c r="F434" s="86">
        <v>1500</v>
      </c>
      <c r="G434" s="97">
        <v>1500</v>
      </c>
    </row>
    <row r="435" spans="2:7" x14ac:dyDescent="0.35">
      <c r="B435" s="96"/>
      <c r="C435" s="155">
        <v>633002</v>
      </c>
      <c r="D435" s="85" t="s">
        <v>76</v>
      </c>
      <c r="E435" s="86">
        <v>500</v>
      </c>
      <c r="F435" s="86">
        <v>500</v>
      </c>
      <c r="G435" s="97">
        <v>500</v>
      </c>
    </row>
    <row r="436" spans="2:7" x14ac:dyDescent="0.35">
      <c r="B436" s="96"/>
      <c r="C436" s="47" t="s">
        <v>101</v>
      </c>
      <c r="D436" s="85" t="s">
        <v>102</v>
      </c>
      <c r="E436" s="86">
        <v>70</v>
      </c>
      <c r="F436" s="86">
        <v>70</v>
      </c>
      <c r="G436" s="97">
        <v>70</v>
      </c>
    </row>
    <row r="437" spans="2:7" x14ac:dyDescent="0.35">
      <c r="B437" s="96"/>
      <c r="C437" s="47" t="s">
        <v>103</v>
      </c>
      <c r="D437" s="85" t="s">
        <v>104</v>
      </c>
      <c r="E437" s="86">
        <v>50</v>
      </c>
      <c r="F437" s="86">
        <v>50</v>
      </c>
      <c r="G437" s="97">
        <v>50</v>
      </c>
    </row>
    <row r="438" spans="2:7" x14ac:dyDescent="0.35">
      <c r="B438" s="96"/>
      <c r="C438" s="47" t="s">
        <v>105</v>
      </c>
      <c r="D438" s="85" t="s">
        <v>106</v>
      </c>
      <c r="E438" s="86">
        <v>20</v>
      </c>
      <c r="F438" s="86">
        <v>20</v>
      </c>
      <c r="G438" s="97">
        <v>20</v>
      </c>
    </row>
    <row r="439" spans="2:7" x14ac:dyDescent="0.35">
      <c r="B439" s="96"/>
      <c r="C439" s="47" t="s">
        <v>107</v>
      </c>
      <c r="D439" s="85" t="s">
        <v>108</v>
      </c>
      <c r="E439" s="86">
        <v>20</v>
      </c>
      <c r="F439" s="86">
        <v>20</v>
      </c>
      <c r="G439" s="97">
        <v>20</v>
      </c>
    </row>
    <row r="440" spans="2:7" x14ac:dyDescent="0.35">
      <c r="B440" s="96"/>
      <c r="C440" s="47" t="s">
        <v>109</v>
      </c>
      <c r="D440" s="85" t="s">
        <v>110</v>
      </c>
      <c r="E440" s="86">
        <v>150</v>
      </c>
      <c r="F440" s="86">
        <v>150</v>
      </c>
      <c r="G440" s="97">
        <v>150</v>
      </c>
    </row>
    <row r="441" spans="2:7" x14ac:dyDescent="0.35">
      <c r="B441" s="96"/>
      <c r="C441" s="47" t="s">
        <v>111</v>
      </c>
      <c r="D441" s="85" t="s">
        <v>112</v>
      </c>
      <c r="E441" s="86">
        <v>100</v>
      </c>
      <c r="F441" s="86">
        <v>100</v>
      </c>
      <c r="G441" s="97">
        <v>100</v>
      </c>
    </row>
    <row r="442" spans="2:7" x14ac:dyDescent="0.35">
      <c r="B442" s="96"/>
      <c r="C442" s="47" t="s">
        <v>113</v>
      </c>
      <c r="D442" s="85" t="s">
        <v>114</v>
      </c>
      <c r="E442" s="86">
        <v>50</v>
      </c>
      <c r="F442" s="86">
        <v>50</v>
      </c>
      <c r="G442" s="97">
        <v>50</v>
      </c>
    </row>
    <row r="443" spans="2:7" x14ac:dyDescent="0.35">
      <c r="B443" s="96"/>
      <c r="C443" s="47" t="s">
        <v>115</v>
      </c>
      <c r="D443" s="85" t="s">
        <v>116</v>
      </c>
      <c r="E443" s="86">
        <v>120</v>
      </c>
      <c r="F443" s="86">
        <v>120</v>
      </c>
      <c r="G443" s="97">
        <v>120</v>
      </c>
    </row>
    <row r="444" spans="2:7" x14ac:dyDescent="0.35">
      <c r="B444" s="96"/>
      <c r="C444" s="47" t="s">
        <v>117</v>
      </c>
      <c r="D444" s="85" t="s">
        <v>118</v>
      </c>
      <c r="E444" s="86">
        <v>370</v>
      </c>
      <c r="F444" s="86">
        <v>370</v>
      </c>
      <c r="G444" s="97">
        <v>370</v>
      </c>
    </row>
    <row r="445" spans="2:7" x14ac:dyDescent="0.35">
      <c r="B445" s="96"/>
      <c r="C445" s="47" t="s">
        <v>119</v>
      </c>
      <c r="D445" s="85" t="s">
        <v>120</v>
      </c>
      <c r="E445" s="86">
        <v>30</v>
      </c>
      <c r="F445" s="86">
        <v>30</v>
      </c>
      <c r="G445" s="97">
        <v>30</v>
      </c>
    </row>
    <row r="446" spans="2:7" x14ac:dyDescent="0.35">
      <c r="B446" s="96"/>
      <c r="C446" s="47" t="s">
        <v>121</v>
      </c>
      <c r="D446" s="85" t="s">
        <v>122</v>
      </c>
      <c r="E446" s="86">
        <v>30</v>
      </c>
      <c r="F446" s="86">
        <v>30</v>
      </c>
      <c r="G446" s="97">
        <v>30</v>
      </c>
    </row>
    <row r="447" spans="2:7" x14ac:dyDescent="0.35">
      <c r="B447" s="96"/>
      <c r="C447" s="47" t="s">
        <v>123</v>
      </c>
      <c r="D447" s="85" t="s">
        <v>124</v>
      </c>
      <c r="E447" s="86">
        <v>1900</v>
      </c>
      <c r="F447" s="86">
        <v>1900</v>
      </c>
      <c r="G447" s="97">
        <v>1900</v>
      </c>
    </row>
    <row r="448" spans="2:7" x14ac:dyDescent="0.35">
      <c r="B448" s="96"/>
      <c r="C448" s="47" t="s">
        <v>125</v>
      </c>
      <c r="D448" s="85" t="s">
        <v>126</v>
      </c>
      <c r="E448" s="86">
        <v>100</v>
      </c>
      <c r="F448" s="86">
        <v>100</v>
      </c>
      <c r="G448" s="97">
        <v>100</v>
      </c>
    </row>
    <row r="449" spans="2:7" x14ac:dyDescent="0.35">
      <c r="B449" s="96"/>
      <c r="C449" s="155">
        <v>633010</v>
      </c>
      <c r="D449" s="85" t="s">
        <v>77</v>
      </c>
      <c r="E449" s="86">
        <v>200</v>
      </c>
      <c r="F449" s="86">
        <v>200</v>
      </c>
      <c r="G449" s="97">
        <v>200</v>
      </c>
    </row>
    <row r="450" spans="2:7" x14ac:dyDescent="0.35">
      <c r="B450" s="96"/>
      <c r="C450" s="155">
        <v>633016</v>
      </c>
      <c r="D450" s="85" t="s">
        <v>127</v>
      </c>
      <c r="E450" s="86">
        <v>18</v>
      </c>
      <c r="F450" s="86">
        <v>18</v>
      </c>
      <c r="G450" s="97">
        <v>18</v>
      </c>
    </row>
    <row r="451" spans="2:7" ht="15" thickBot="1" x14ac:dyDescent="0.4">
      <c r="B451" s="203"/>
      <c r="C451" s="218">
        <v>633016</v>
      </c>
      <c r="D451" s="204" t="s">
        <v>78</v>
      </c>
      <c r="E451" s="205">
        <v>29</v>
      </c>
      <c r="F451" s="205">
        <v>29</v>
      </c>
      <c r="G451" s="221">
        <v>29</v>
      </c>
    </row>
    <row r="452" spans="2:7" ht="14.5" customHeight="1" x14ac:dyDescent="0.35">
      <c r="B452" s="259" t="s">
        <v>22</v>
      </c>
      <c r="C452" s="256" t="s">
        <v>23</v>
      </c>
      <c r="D452" s="256" t="s">
        <v>24</v>
      </c>
      <c r="E452" s="254" t="s">
        <v>163</v>
      </c>
      <c r="F452" s="248" t="s">
        <v>164</v>
      </c>
      <c r="G452" s="251" t="s">
        <v>165</v>
      </c>
    </row>
    <row r="453" spans="2:7" x14ac:dyDescent="0.35">
      <c r="B453" s="260"/>
      <c r="C453" s="257"/>
      <c r="D453" s="257"/>
      <c r="E453" s="255"/>
      <c r="F453" s="249"/>
      <c r="G453" s="252"/>
    </row>
    <row r="454" spans="2:7" ht="15" thickBot="1" x14ac:dyDescent="0.4">
      <c r="B454" s="261"/>
      <c r="C454" s="262"/>
      <c r="D454" s="262"/>
      <c r="E454" s="263"/>
      <c r="F454" s="250"/>
      <c r="G454" s="253"/>
    </row>
    <row r="455" spans="2:7" x14ac:dyDescent="0.35">
      <c r="B455" s="188">
        <v>634</v>
      </c>
      <c r="C455" s="189"/>
      <c r="D455" s="190" t="s">
        <v>79</v>
      </c>
      <c r="E455" s="194">
        <f>SUM(E456:E456)</f>
        <v>40</v>
      </c>
      <c r="F455" s="194">
        <f>SUM(F456:F456)</f>
        <v>40</v>
      </c>
      <c r="G455" s="195">
        <f>SUM(G456:G456)</f>
        <v>40</v>
      </c>
    </row>
    <row r="456" spans="2:7" x14ac:dyDescent="0.35">
      <c r="B456" s="96"/>
      <c r="C456" s="155">
        <v>634005</v>
      </c>
      <c r="D456" s="85" t="s">
        <v>80</v>
      </c>
      <c r="E456" s="86">
        <v>40</v>
      </c>
      <c r="F456" s="86">
        <v>40</v>
      </c>
      <c r="G456" s="97">
        <v>40</v>
      </c>
    </row>
    <row r="457" spans="2:7" x14ac:dyDescent="0.35">
      <c r="B457" s="113">
        <v>635</v>
      </c>
      <c r="C457" s="217"/>
      <c r="D457" s="114" t="s">
        <v>81</v>
      </c>
      <c r="E457" s="115">
        <f>SUM(E458:E460)</f>
        <v>1850</v>
      </c>
      <c r="F457" s="115">
        <f>SUM(F458:F460)</f>
        <v>1850</v>
      </c>
      <c r="G457" s="116">
        <f>SUM(G458:G460)</f>
        <v>1850</v>
      </c>
    </row>
    <row r="458" spans="2:7" x14ac:dyDescent="0.35">
      <c r="B458" s="96"/>
      <c r="C458" s="155">
        <v>635002</v>
      </c>
      <c r="D458" s="85" t="s">
        <v>82</v>
      </c>
      <c r="E458" s="86">
        <v>400</v>
      </c>
      <c r="F458" s="86">
        <v>400</v>
      </c>
      <c r="G458" s="97">
        <v>400</v>
      </c>
    </row>
    <row r="459" spans="2:7" x14ac:dyDescent="0.35">
      <c r="B459" s="96"/>
      <c r="C459" s="155">
        <v>635004</v>
      </c>
      <c r="D459" s="85" t="s">
        <v>83</v>
      </c>
      <c r="E459" s="86">
        <v>50</v>
      </c>
      <c r="F459" s="86">
        <v>50</v>
      </c>
      <c r="G459" s="97">
        <v>50</v>
      </c>
    </row>
    <row r="460" spans="2:7" x14ac:dyDescent="0.35">
      <c r="B460" s="96"/>
      <c r="C460" s="155">
        <v>635006</v>
      </c>
      <c r="D460" s="85" t="s">
        <v>84</v>
      </c>
      <c r="E460" s="86">
        <v>1400</v>
      </c>
      <c r="F460" s="86">
        <v>1400</v>
      </c>
      <c r="G460" s="97">
        <v>1400</v>
      </c>
    </row>
    <row r="461" spans="2:7" x14ac:dyDescent="0.35">
      <c r="B461" s="113">
        <v>637</v>
      </c>
      <c r="C461" s="217"/>
      <c r="D461" s="114" t="s">
        <v>85</v>
      </c>
      <c r="E461" s="115">
        <f>SUM(E462:E476)</f>
        <v>6550</v>
      </c>
      <c r="F461" s="115">
        <f>SUM(F462:F476)</f>
        <v>6550</v>
      </c>
      <c r="G461" s="116">
        <f>SUM(G462:G476)</f>
        <v>6550</v>
      </c>
    </row>
    <row r="462" spans="2:7" x14ac:dyDescent="0.35">
      <c r="B462" s="96"/>
      <c r="C462" s="155">
        <v>637001</v>
      </c>
      <c r="D462" s="85" t="s">
        <v>86</v>
      </c>
      <c r="E462" s="86">
        <v>90</v>
      </c>
      <c r="F462" s="86">
        <v>90</v>
      </c>
      <c r="G462" s="97">
        <v>90</v>
      </c>
    </row>
    <row r="463" spans="2:7" x14ac:dyDescent="0.35">
      <c r="B463" s="94"/>
      <c r="C463" s="219" t="s">
        <v>129</v>
      </c>
      <c r="D463" s="92" t="s">
        <v>130</v>
      </c>
      <c r="E463" s="93">
        <v>60</v>
      </c>
      <c r="F463" s="93">
        <v>60</v>
      </c>
      <c r="G463" s="95">
        <v>60</v>
      </c>
    </row>
    <row r="464" spans="2:7" x14ac:dyDescent="0.35">
      <c r="B464" s="94"/>
      <c r="C464" s="219" t="s">
        <v>131</v>
      </c>
      <c r="D464" s="92" t="s">
        <v>132</v>
      </c>
      <c r="E464" s="93">
        <v>30</v>
      </c>
      <c r="F464" s="93">
        <v>30</v>
      </c>
      <c r="G464" s="95">
        <v>30</v>
      </c>
    </row>
    <row r="465" spans="2:7" x14ac:dyDescent="0.35">
      <c r="B465" s="94"/>
      <c r="C465" s="219" t="s">
        <v>133</v>
      </c>
      <c r="D465" s="92" t="s">
        <v>134</v>
      </c>
      <c r="E465" s="93">
        <v>240</v>
      </c>
      <c r="F465" s="93">
        <v>240</v>
      </c>
      <c r="G465" s="95">
        <v>240</v>
      </c>
    </row>
    <row r="466" spans="2:7" x14ac:dyDescent="0.35">
      <c r="B466" s="94"/>
      <c r="C466" s="219" t="s">
        <v>135</v>
      </c>
      <c r="D466" s="92" t="s">
        <v>136</v>
      </c>
      <c r="E466" s="93">
        <v>300</v>
      </c>
      <c r="F466" s="93">
        <v>300</v>
      </c>
      <c r="G466" s="95">
        <v>300</v>
      </c>
    </row>
    <row r="467" spans="2:7" x14ac:dyDescent="0.35">
      <c r="B467" s="96"/>
      <c r="C467" s="155" t="s">
        <v>137</v>
      </c>
      <c r="D467" s="85" t="s">
        <v>140</v>
      </c>
      <c r="E467" s="86">
        <v>700</v>
      </c>
      <c r="F467" s="86">
        <v>700</v>
      </c>
      <c r="G467" s="97">
        <v>700</v>
      </c>
    </row>
    <row r="468" spans="2:7" x14ac:dyDescent="0.35">
      <c r="B468" s="96"/>
      <c r="C468" s="155" t="s">
        <v>138</v>
      </c>
      <c r="D468" s="85" t="s">
        <v>139</v>
      </c>
      <c r="E468" s="86">
        <v>60</v>
      </c>
      <c r="F468" s="86">
        <v>60</v>
      </c>
      <c r="G468" s="97">
        <v>60</v>
      </c>
    </row>
    <row r="469" spans="2:7" x14ac:dyDescent="0.35">
      <c r="B469" s="96"/>
      <c r="C469" s="155" t="s">
        <v>141</v>
      </c>
      <c r="D469" s="85" t="s">
        <v>142</v>
      </c>
      <c r="E469" s="86">
        <v>60</v>
      </c>
      <c r="F469" s="86">
        <v>60</v>
      </c>
      <c r="G469" s="97">
        <v>60</v>
      </c>
    </row>
    <row r="470" spans="2:7" x14ac:dyDescent="0.35">
      <c r="B470" s="96"/>
      <c r="C470" s="155" t="s">
        <v>143</v>
      </c>
      <c r="D470" s="85" t="s">
        <v>144</v>
      </c>
      <c r="E470" s="86">
        <v>540</v>
      </c>
      <c r="F470" s="86">
        <v>540</v>
      </c>
      <c r="G470" s="97">
        <v>540</v>
      </c>
    </row>
    <row r="471" spans="2:7" x14ac:dyDescent="0.35">
      <c r="B471" s="96"/>
      <c r="C471" s="155" t="s">
        <v>145</v>
      </c>
      <c r="D471" s="85" t="s">
        <v>146</v>
      </c>
      <c r="E471" s="86">
        <v>60</v>
      </c>
      <c r="F471" s="86">
        <v>60</v>
      </c>
      <c r="G471" s="97">
        <v>60</v>
      </c>
    </row>
    <row r="472" spans="2:7" x14ac:dyDescent="0.35">
      <c r="B472" s="96"/>
      <c r="C472" s="155">
        <v>637014</v>
      </c>
      <c r="D472" s="85" t="s">
        <v>87</v>
      </c>
      <c r="E472" s="86">
        <v>360</v>
      </c>
      <c r="F472" s="86">
        <v>360</v>
      </c>
      <c r="G472" s="97">
        <v>360</v>
      </c>
    </row>
    <row r="473" spans="2:7" x14ac:dyDescent="0.35">
      <c r="B473" s="96"/>
      <c r="C473" s="155">
        <v>637015</v>
      </c>
      <c r="D473" s="85" t="s">
        <v>88</v>
      </c>
      <c r="E473" s="86">
        <v>60</v>
      </c>
      <c r="F473" s="86">
        <v>60</v>
      </c>
      <c r="G473" s="97">
        <v>60</v>
      </c>
    </row>
    <row r="474" spans="2:7" x14ac:dyDescent="0.35">
      <c r="B474" s="96"/>
      <c r="C474" s="155">
        <v>637016</v>
      </c>
      <c r="D474" s="85" t="s">
        <v>89</v>
      </c>
      <c r="E474" s="86">
        <v>3390</v>
      </c>
      <c r="F474" s="86">
        <v>3390</v>
      </c>
      <c r="G474" s="97">
        <v>3390</v>
      </c>
    </row>
    <row r="475" spans="2:7" x14ac:dyDescent="0.35">
      <c r="B475" s="96"/>
      <c r="C475" s="155">
        <v>637027</v>
      </c>
      <c r="D475" s="85" t="s">
        <v>90</v>
      </c>
      <c r="E475" s="86">
        <v>500</v>
      </c>
      <c r="F475" s="86">
        <v>500</v>
      </c>
      <c r="G475" s="97">
        <v>500</v>
      </c>
    </row>
    <row r="476" spans="2:7" x14ac:dyDescent="0.35">
      <c r="B476" s="96"/>
      <c r="C476" s="155">
        <v>637031</v>
      </c>
      <c r="D476" s="85" t="s">
        <v>91</v>
      </c>
      <c r="E476" s="86">
        <v>100</v>
      </c>
      <c r="F476" s="86">
        <v>100</v>
      </c>
      <c r="G476" s="97">
        <v>100</v>
      </c>
    </row>
    <row r="477" spans="2:7" x14ac:dyDescent="0.35">
      <c r="B477" s="98">
        <v>630</v>
      </c>
      <c r="C477" s="88"/>
      <c r="D477" s="87" t="s">
        <v>92</v>
      </c>
      <c r="E477" s="89">
        <f>SUM(E425+E427+E433+E455+E457+E461)</f>
        <v>20407</v>
      </c>
      <c r="F477" s="89">
        <f>SUM(F425+F427+F433+F455+F457+F461)</f>
        <v>20407</v>
      </c>
      <c r="G477" s="99">
        <f>SUM(G425+G427+G433+G455+G457+G461)</f>
        <v>20407</v>
      </c>
    </row>
    <row r="478" spans="2:7" x14ac:dyDescent="0.35">
      <c r="B478" s="96"/>
      <c r="C478" s="155">
        <v>642013</v>
      </c>
      <c r="D478" s="85" t="s">
        <v>93</v>
      </c>
      <c r="E478" s="86">
        <v>0</v>
      </c>
      <c r="F478" s="86">
        <v>0</v>
      </c>
      <c r="G478" s="97">
        <v>0</v>
      </c>
    </row>
    <row r="479" spans="2:7" x14ac:dyDescent="0.35">
      <c r="B479" s="96"/>
      <c r="C479" s="155">
        <v>642015</v>
      </c>
      <c r="D479" s="85" t="s">
        <v>94</v>
      </c>
      <c r="E479" s="86">
        <v>180</v>
      </c>
      <c r="F479" s="86">
        <v>180</v>
      </c>
      <c r="G479" s="97">
        <v>180</v>
      </c>
    </row>
    <row r="480" spans="2:7" ht="15" thickBot="1" x14ac:dyDescent="0.4">
      <c r="B480" s="100">
        <v>640</v>
      </c>
      <c r="C480" s="101"/>
      <c r="D480" s="102" t="s">
        <v>95</v>
      </c>
      <c r="E480" s="103">
        <f>SUM(E478+E479)</f>
        <v>180</v>
      </c>
      <c r="F480" s="103">
        <f>SUM(F478+F479)</f>
        <v>180</v>
      </c>
      <c r="G480" s="104">
        <f>SUM(G478+G479)</f>
        <v>180</v>
      </c>
    </row>
    <row r="481" spans="2:7" x14ac:dyDescent="0.35">
      <c r="B481" s="82"/>
      <c r="C481" s="69"/>
      <c r="D481" s="83"/>
      <c r="E481" s="84"/>
      <c r="F481" s="84"/>
      <c r="G481" s="84"/>
    </row>
    <row r="482" spans="2:7" x14ac:dyDescent="0.35">
      <c r="B482" s="82"/>
      <c r="C482" s="128"/>
      <c r="D482" s="125" t="s">
        <v>154</v>
      </c>
      <c r="E482" s="247" t="s">
        <v>159</v>
      </c>
      <c r="F482" s="247"/>
      <c r="G482" s="84"/>
    </row>
    <row r="483" spans="2:7" x14ac:dyDescent="0.35">
      <c r="B483" s="127"/>
      <c r="C483" s="128"/>
      <c r="D483" s="126" t="s">
        <v>158</v>
      </c>
      <c r="E483" s="247"/>
      <c r="F483" s="247"/>
    </row>
    <row r="484" spans="2:7" x14ac:dyDescent="0.35">
      <c r="B484" s="127"/>
      <c r="C484" s="128"/>
      <c r="D484" s="129"/>
      <c r="E484" s="130"/>
      <c r="F484" s="130"/>
    </row>
    <row r="486" spans="2:7" ht="15" thickBot="1" x14ac:dyDescent="0.4">
      <c r="B486" s="73" t="s">
        <v>39</v>
      </c>
    </row>
    <row r="487" spans="2:7" ht="14.5" customHeight="1" x14ac:dyDescent="0.35">
      <c r="B487" s="259" t="s">
        <v>22</v>
      </c>
      <c r="C487" s="256" t="s">
        <v>23</v>
      </c>
      <c r="D487" s="256" t="s">
        <v>24</v>
      </c>
      <c r="E487" s="254" t="s">
        <v>163</v>
      </c>
      <c r="F487" s="248" t="s">
        <v>164</v>
      </c>
      <c r="G487" s="251" t="s">
        <v>165</v>
      </c>
    </row>
    <row r="488" spans="2:7" x14ac:dyDescent="0.35">
      <c r="B488" s="260"/>
      <c r="C488" s="257"/>
      <c r="D488" s="257"/>
      <c r="E488" s="255"/>
      <c r="F488" s="249"/>
      <c r="G488" s="252"/>
    </row>
    <row r="489" spans="2:7" ht="15" thickBot="1" x14ac:dyDescent="0.4">
      <c r="B489" s="261"/>
      <c r="C489" s="262"/>
      <c r="D489" s="262"/>
      <c r="E489" s="263"/>
      <c r="F489" s="250"/>
      <c r="G489" s="253"/>
    </row>
    <row r="490" spans="2:7" x14ac:dyDescent="0.35">
      <c r="B490" s="117">
        <v>210</v>
      </c>
      <c r="C490" s="118"/>
      <c r="D490" s="152" t="s">
        <v>40</v>
      </c>
      <c r="E490" s="153">
        <f>SUM(E491)</f>
        <v>600</v>
      </c>
      <c r="F490" s="153">
        <f>SUM(F491)</f>
        <v>600</v>
      </c>
      <c r="G490" s="154">
        <f>SUM(G491)</f>
        <v>600</v>
      </c>
    </row>
    <row r="491" spans="2:7" x14ac:dyDescent="0.35">
      <c r="B491" s="63"/>
      <c r="C491" s="56">
        <v>212003</v>
      </c>
      <c r="D491" s="58" t="s">
        <v>41</v>
      </c>
      <c r="E491" s="55">
        <v>600</v>
      </c>
      <c r="F491" s="54">
        <v>600</v>
      </c>
      <c r="G491" s="64">
        <v>600</v>
      </c>
    </row>
    <row r="492" spans="2:7" x14ac:dyDescent="0.35">
      <c r="B492" s="117">
        <v>220</v>
      </c>
      <c r="C492" s="120"/>
      <c r="D492" s="119" t="s">
        <v>42</v>
      </c>
      <c r="E492" s="150">
        <f>SUM(E493)</f>
        <v>0</v>
      </c>
      <c r="F492" s="150">
        <f>SUM(F493)</f>
        <v>0</v>
      </c>
      <c r="G492" s="151">
        <f>SUM(G493)</f>
        <v>0</v>
      </c>
    </row>
    <row r="493" spans="2:7" x14ac:dyDescent="0.35">
      <c r="B493" s="63"/>
      <c r="C493" s="56">
        <v>223001</v>
      </c>
      <c r="D493" s="59" t="s">
        <v>43</v>
      </c>
      <c r="E493" s="55">
        <v>0</v>
      </c>
      <c r="F493" s="54">
        <v>0</v>
      </c>
      <c r="G493" s="64">
        <v>0</v>
      </c>
    </row>
    <row r="494" spans="2:7" x14ac:dyDescent="0.35">
      <c r="B494" s="117">
        <v>290</v>
      </c>
      <c r="C494" s="121"/>
      <c r="D494" s="119" t="s">
        <v>44</v>
      </c>
      <c r="E494" s="122"/>
      <c r="F494" s="123"/>
      <c r="G494" s="124"/>
    </row>
    <row r="495" spans="2:7" x14ac:dyDescent="0.35">
      <c r="B495" s="62"/>
      <c r="C495" s="60"/>
      <c r="D495" s="57"/>
      <c r="E495" s="55"/>
      <c r="F495" s="54"/>
      <c r="G495" s="64"/>
    </row>
    <row r="496" spans="2:7" ht="15" thickBot="1" x14ac:dyDescent="0.4">
      <c r="B496" s="65">
        <v>200</v>
      </c>
      <c r="C496" s="66"/>
      <c r="D496" s="67" t="s">
        <v>45</v>
      </c>
      <c r="E496" s="90">
        <f>SUM(E490+E492+E494)</f>
        <v>600</v>
      </c>
      <c r="F496" s="90">
        <f>SUM(F490+F492+F494)</f>
        <v>600</v>
      </c>
      <c r="G496" s="91">
        <f>SUM(G490+G492+G494)</f>
        <v>600</v>
      </c>
    </row>
    <row r="500" spans="2:5" x14ac:dyDescent="0.35">
      <c r="B500" s="76" t="s">
        <v>53</v>
      </c>
      <c r="C500" s="76"/>
      <c r="D500" s="76" t="s">
        <v>152</v>
      </c>
      <c r="E500" s="74"/>
    </row>
    <row r="501" spans="2:5" x14ac:dyDescent="0.35">
      <c r="B501" s="76" t="s">
        <v>46</v>
      </c>
      <c r="C501" s="76"/>
      <c r="D501" s="75">
        <v>43420</v>
      </c>
      <c r="E501" s="74"/>
    </row>
    <row r="502" spans="2:5" x14ac:dyDescent="0.35">
      <c r="B502" s="76" t="s">
        <v>47</v>
      </c>
      <c r="C502" s="76"/>
      <c r="D502" s="186" t="s">
        <v>153</v>
      </c>
      <c r="E502" s="74"/>
    </row>
    <row r="503" spans="2:5" x14ac:dyDescent="0.35">
      <c r="B503" s="76" t="s">
        <v>48</v>
      </c>
      <c r="C503" s="76"/>
      <c r="D503" s="77" t="s">
        <v>52</v>
      </c>
      <c r="E503" s="74"/>
    </row>
    <row r="504" spans="2:5" x14ac:dyDescent="0.35">
      <c r="B504" s="74"/>
      <c r="C504" s="74"/>
      <c r="D504" s="74"/>
      <c r="E504" s="74"/>
    </row>
    <row r="506" spans="2:5" x14ac:dyDescent="0.35">
      <c r="D506" s="61"/>
    </row>
    <row r="507" spans="2:5" x14ac:dyDescent="0.35">
      <c r="D507" s="61"/>
    </row>
    <row r="508" spans="2:5" x14ac:dyDescent="0.35">
      <c r="D508" s="61"/>
    </row>
    <row r="509" spans="2:5" x14ac:dyDescent="0.35">
      <c r="D509" s="61"/>
    </row>
  </sheetData>
  <mergeCells count="145">
    <mergeCell ref="B131:D131"/>
    <mergeCell ref="B132:B134"/>
    <mergeCell ref="C132:C134"/>
    <mergeCell ref="D132:D134"/>
    <mergeCell ref="E132:E134"/>
    <mergeCell ref="F132:F134"/>
    <mergeCell ref="G132:G134"/>
    <mergeCell ref="B153:B154"/>
    <mergeCell ref="D153:D154"/>
    <mergeCell ref="E153:E154"/>
    <mergeCell ref="F153:F154"/>
    <mergeCell ref="G153:G154"/>
    <mergeCell ref="F99:F101"/>
    <mergeCell ref="G99:G101"/>
    <mergeCell ref="B123:B124"/>
    <mergeCell ref="D123:D124"/>
    <mergeCell ref="E123:E124"/>
    <mergeCell ref="F123:F124"/>
    <mergeCell ref="G123:G124"/>
    <mergeCell ref="B99:B101"/>
    <mergeCell ref="C99:C101"/>
    <mergeCell ref="D99:D101"/>
    <mergeCell ref="B1:D1"/>
    <mergeCell ref="B30:B31"/>
    <mergeCell ref="D30:D31"/>
    <mergeCell ref="E30:E31"/>
    <mergeCell ref="F30:F31"/>
    <mergeCell ref="B4:D4"/>
    <mergeCell ref="B3:D3"/>
    <mergeCell ref="D5:D6"/>
    <mergeCell ref="E5:E6"/>
    <mergeCell ref="F5:F6"/>
    <mergeCell ref="F67:F69"/>
    <mergeCell ref="B92:B93"/>
    <mergeCell ref="D92:D93"/>
    <mergeCell ref="B59:B60"/>
    <mergeCell ref="D59:D60"/>
    <mergeCell ref="F92:F93"/>
    <mergeCell ref="G92:G93"/>
    <mergeCell ref="B66:D66"/>
    <mergeCell ref="B67:B69"/>
    <mergeCell ref="C67:C69"/>
    <mergeCell ref="D67:D69"/>
    <mergeCell ref="E67:E69"/>
    <mergeCell ref="G67:G69"/>
    <mergeCell ref="G30:G31"/>
    <mergeCell ref="B5:B6"/>
    <mergeCell ref="C5:C6"/>
    <mergeCell ref="B422:B424"/>
    <mergeCell ref="C422:C424"/>
    <mergeCell ref="D422:D424"/>
    <mergeCell ref="E422:E424"/>
    <mergeCell ref="F422:F424"/>
    <mergeCell ref="G422:G424"/>
    <mergeCell ref="B229:B231"/>
    <mergeCell ref="E59:E60"/>
    <mergeCell ref="E92:E93"/>
    <mergeCell ref="E99:E101"/>
    <mergeCell ref="G5:G6"/>
    <mergeCell ref="B35:B37"/>
    <mergeCell ref="C35:C37"/>
    <mergeCell ref="D35:D37"/>
    <mergeCell ref="E35:E37"/>
    <mergeCell ref="F35:F37"/>
    <mergeCell ref="G35:G37"/>
    <mergeCell ref="B98:D98"/>
    <mergeCell ref="F59:F60"/>
    <mergeCell ref="G59:G60"/>
    <mergeCell ref="B34:D34"/>
    <mergeCell ref="B487:B489"/>
    <mergeCell ref="C487:C489"/>
    <mergeCell ref="D487:D489"/>
    <mergeCell ref="E487:E489"/>
    <mergeCell ref="F487:F489"/>
    <mergeCell ref="G487:G489"/>
    <mergeCell ref="B357:B359"/>
    <mergeCell ref="B388:B390"/>
    <mergeCell ref="C388:C390"/>
    <mergeCell ref="D388:D390"/>
    <mergeCell ref="E388:E390"/>
    <mergeCell ref="F388:F390"/>
    <mergeCell ref="G388:G390"/>
    <mergeCell ref="E452:E454"/>
    <mergeCell ref="C452:C454"/>
    <mergeCell ref="D452:D454"/>
    <mergeCell ref="B163:D163"/>
    <mergeCell ref="B164:B166"/>
    <mergeCell ref="C164:C166"/>
    <mergeCell ref="D164:D166"/>
    <mergeCell ref="E164:E166"/>
    <mergeCell ref="F293:F295"/>
    <mergeCell ref="G293:G295"/>
    <mergeCell ref="E293:E295"/>
    <mergeCell ref="B292:D292"/>
    <mergeCell ref="B293:B295"/>
    <mergeCell ref="C293:C295"/>
    <mergeCell ref="D293:D295"/>
    <mergeCell ref="D324:D326"/>
    <mergeCell ref="E324:E326"/>
    <mergeCell ref="B324:B326"/>
    <mergeCell ref="G229:G231"/>
    <mergeCell ref="F229:F231"/>
    <mergeCell ref="E229:E231"/>
    <mergeCell ref="D229:D231"/>
    <mergeCell ref="C229:C231"/>
    <mergeCell ref="B228:D228"/>
    <mergeCell ref="F196:F198"/>
    <mergeCell ref="F164:F166"/>
    <mergeCell ref="G164:G166"/>
    <mergeCell ref="B184:B185"/>
    <mergeCell ref="D184:D185"/>
    <mergeCell ref="E184:E185"/>
    <mergeCell ref="F184:F185"/>
    <mergeCell ref="G184:G185"/>
    <mergeCell ref="B195:D195"/>
    <mergeCell ref="G217:G218"/>
    <mergeCell ref="G196:G198"/>
    <mergeCell ref="B217:B218"/>
    <mergeCell ref="D217:D218"/>
    <mergeCell ref="E217:E218"/>
    <mergeCell ref="F217:F218"/>
    <mergeCell ref="E482:F483"/>
    <mergeCell ref="F357:F359"/>
    <mergeCell ref="G357:G359"/>
    <mergeCell ref="E357:E359"/>
    <mergeCell ref="F452:F454"/>
    <mergeCell ref="F324:F326"/>
    <mergeCell ref="G324:G326"/>
    <mergeCell ref="D357:D359"/>
    <mergeCell ref="B196:B198"/>
    <mergeCell ref="C196:C198"/>
    <mergeCell ref="D196:D198"/>
    <mergeCell ref="E196:E198"/>
    <mergeCell ref="F260:F262"/>
    <mergeCell ref="G260:G262"/>
    <mergeCell ref="B260:B262"/>
    <mergeCell ref="C260:C262"/>
    <mergeCell ref="D260:D262"/>
    <mergeCell ref="E260:E262"/>
    <mergeCell ref="C357:C359"/>
    <mergeCell ref="G452:G454"/>
    <mergeCell ref="B421:D421"/>
    <mergeCell ref="B356:D356"/>
    <mergeCell ref="C324:C326"/>
    <mergeCell ref="B452:B454"/>
  </mergeCells>
  <hyperlinks>
    <hyperlink ref="D503" r:id="rId1"/>
  </hyperlinks>
  <pageMargins left="0.7" right="0.7" top="0.78740157499999996" bottom="0.78740157499999996" header="0.3" footer="0.3"/>
  <pageSetup paperSize="9" orientation="landscape" horizontalDpi="4294967293" r:id="rId2"/>
  <headerFooter>
    <oddHeader>&amp;C&amp;"Times New Roman,Tučné"&amp;14Rozpočet na rok 2019 a výhľad na roky 2020 - 2021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Benková</dc:creator>
  <cp:lastModifiedBy>LUKÁČOVÁ Valentína</cp:lastModifiedBy>
  <cp:lastPrinted>2019-02-25T08:27:33Z</cp:lastPrinted>
  <dcterms:created xsi:type="dcterms:W3CDTF">2012-11-21T09:49:15Z</dcterms:created>
  <dcterms:modified xsi:type="dcterms:W3CDTF">2019-04-16T06:04:28Z</dcterms:modified>
</cp:coreProperties>
</file>